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DELL\Desktop\Đăng WEb\BC Quý I.2025\BC Quý I.2025\"/>
    </mc:Choice>
  </mc:AlternateContent>
  <xr:revisionPtr revIDLastSave="0" documentId="13_ncr:1_{14DCC90F-6D0E-47C4-9EA1-EBD81395F273}" xr6:coauthVersionLast="47" xr6:coauthVersionMax="47" xr10:uidLastSave="{00000000-0000-0000-0000-000000000000}"/>
  <bookViews>
    <workbookView xWindow="-120" yWindow="-120" windowWidth="20730" windowHeight="11160" tabRatio="802" xr2:uid="{00000000-000D-0000-FFFF-FFFF00000000}"/>
  </bookViews>
  <sheets>
    <sheet name="1.GRDP HH" sheetId="81" r:id="rId1"/>
    <sheet name="2.GRDP SS" sheetId="82" r:id="rId2"/>
    <sheet name="3.Tien đo SXNN thang" sheetId="12" r:id="rId3"/>
    <sheet name="4.Cay lau nam" sheetId="83" r:id="rId4"/>
    <sheet name="5.Chan nuoi" sheetId="84" r:id="rId5"/>
    <sheet name="6.Thuy san" sheetId="85" r:id="rId6"/>
    <sheet name="7.IIP" sheetId="69" r:id="rId7"/>
    <sheet name="8.SPCN" sheetId="21" r:id="rId8"/>
    <sheet name="9.VĐTTXH" sheetId="78" r:id="rId9"/>
    <sheet name="10.Von NS thang" sheetId="74" r:id="rId10"/>
    <sheet name="11.Tổng mức" sheetId="75" r:id="rId11"/>
    <sheet name="12.DT bán lẻ" sheetId="68" r:id="rId12"/>
    <sheet name="13.DT ăn uống, lưu trú" sheetId="65" r:id="rId13"/>
    <sheet name="14.CPI" sheetId="43" r:id="rId14"/>
    <sheet name="15.DT VAN TAI " sheetId="72" r:id="rId15"/>
    <sheet name="16.VT hành khách" sheetId="66" r:id="rId16"/>
    <sheet name="17.VT hàng hóa" sheetId="67" r:id="rId17"/>
    <sheet name="18.Thu ngân sách" sheetId="32" r:id="rId18"/>
    <sheet name="19.Chi ngân sách" sheetId="5" r:id="rId19"/>
    <sheet name="20.NGÂN HÀNG" sheetId="80" r:id="rId20"/>
    <sheet name="21.Chỉ tiêu XH " sheetId="64" r:id="rId21"/>
  </sheets>
  <definedNames>
    <definedName name="__________h1" localSheetId="1" hidden="1">{"'TDTGT (theo Dphuong)'!$A$4:$F$75"}</definedName>
    <definedName name="__________h1" localSheetId="3" hidden="1">{"'TDTGT (theo Dphuong)'!$A$4:$F$75"}</definedName>
    <definedName name="__________h1" localSheetId="4" hidden="1">{"'TDTGT (theo Dphuong)'!$A$4:$F$75"}</definedName>
    <definedName name="__________h1" localSheetId="5" hidden="1">{"'TDTGT (theo Dphuong)'!$A$4:$F$75"}</definedName>
    <definedName name="__________h1" hidden="1">{"'TDTGT (theo Dphuong)'!$A$4:$F$75"}</definedName>
    <definedName name="_________h1" localSheetId="8" hidden="1">{"'TDTGT (theo Dphuong)'!$A$4:$F$75"}</definedName>
    <definedName name="_________h1" hidden="1">{"'TDTGT (theo Dphuong)'!$A$4:$F$75"}</definedName>
    <definedName name="________h1" localSheetId="8" hidden="1">{"'TDTGT (theo Dphuong)'!$A$4:$F$75"}</definedName>
    <definedName name="________h1" hidden="1">{"'TDTGT (theo Dphuong)'!$A$4:$F$75"}</definedName>
    <definedName name="_______B5" localSheetId="1" hidden="1">{#N/A,#N/A,FALSE,"Chung"}</definedName>
    <definedName name="_______B5" localSheetId="3" hidden="1">{#N/A,#N/A,FALSE,"Chung"}</definedName>
    <definedName name="_______B5" localSheetId="4" hidden="1">{#N/A,#N/A,FALSE,"Chung"}</definedName>
    <definedName name="_______B5" localSheetId="5" hidden="1">{#N/A,#N/A,FALSE,"Chung"}</definedName>
    <definedName name="_______B5" hidden="1">{#N/A,#N/A,FALSE,"Chung"}</definedName>
    <definedName name="_______h1" localSheetId="8" hidden="1">{"'TDTGT (theo Dphuong)'!$A$4:$F$75"}</definedName>
    <definedName name="_______h1" hidden="1">{"'TDTGT (theo Dphuong)'!$A$4:$F$75"}</definedName>
    <definedName name="_______h2" localSheetId="1" hidden="1">{"'TDTGT (theo Dphuong)'!$A$4:$F$75"}</definedName>
    <definedName name="_______h2" localSheetId="3" hidden="1">{"'TDTGT (theo Dphuong)'!$A$4:$F$75"}</definedName>
    <definedName name="_______h2" localSheetId="4" hidden="1">{"'TDTGT (theo Dphuong)'!$A$4:$F$75"}</definedName>
    <definedName name="_______h2" localSheetId="5" hidden="1">{"'TDTGT (theo Dphuong)'!$A$4:$F$75"}</definedName>
    <definedName name="_______h2" hidden="1">{"'TDTGT (theo Dphuong)'!$A$4:$F$75"}</definedName>
    <definedName name="______B5" localSheetId="8" hidden="1">{#N/A,#N/A,FALSE,"Chung"}</definedName>
    <definedName name="______B5" hidden="1">{#N/A,#N/A,FALSE,"Chung"}</definedName>
    <definedName name="______h1" localSheetId="8" hidden="1">{"'TDTGT (theo Dphuong)'!$A$4:$F$75"}</definedName>
    <definedName name="______h1" hidden="1">{"'TDTGT (theo Dphuong)'!$A$4:$F$75"}</definedName>
    <definedName name="______h2" localSheetId="8" hidden="1">{"'TDTGT (theo Dphuong)'!$A$4:$F$75"}</definedName>
    <definedName name="______h2" hidden="1">{"'TDTGT (theo Dphuong)'!$A$4:$F$75"}</definedName>
    <definedName name="_____B5" localSheetId="8" hidden="1">{#N/A,#N/A,FALSE,"Chung"}</definedName>
    <definedName name="_____B5" hidden="1">{#N/A,#N/A,FALSE,"Chung"}</definedName>
    <definedName name="_____h1" localSheetId="8" hidden="1">{"'TDTGT (theo Dphuong)'!$A$4:$F$75"}</definedName>
    <definedName name="_____h1" hidden="1">{"'TDTGT (theo Dphuong)'!$A$4:$F$75"}</definedName>
    <definedName name="_____h2" localSheetId="8" hidden="1">{"'TDTGT (theo Dphuong)'!$A$4:$F$75"}</definedName>
    <definedName name="_____h2" hidden="1">{"'TDTGT (theo Dphuong)'!$A$4:$F$75"}</definedName>
    <definedName name="____B5" localSheetId="8" hidden="1">{#N/A,#N/A,FALSE,"Chung"}</definedName>
    <definedName name="____B5" hidden="1">{#N/A,#N/A,FALSE,"Chung"}</definedName>
    <definedName name="____h1" localSheetId="8" hidden="1">{"'TDTGT (theo Dphuong)'!$A$4:$F$75"}</definedName>
    <definedName name="____h1" hidden="1">{"'TDTGT (theo Dphuong)'!$A$4:$F$75"}</definedName>
    <definedName name="____h2" localSheetId="8" hidden="1">{"'TDTGT (theo Dphuong)'!$A$4:$F$75"}</definedName>
    <definedName name="____h2" hidden="1">{"'TDTGT (theo Dphuong)'!$A$4:$F$75"}</definedName>
    <definedName name="___B5" localSheetId="8" hidden="1">{#N/A,#N/A,FALSE,"Chung"}</definedName>
    <definedName name="___B5" hidden="1">{#N/A,#N/A,FALSE,"Chung"}</definedName>
    <definedName name="___h1" localSheetId="8" hidden="1">{"'TDTGT (theo Dphuong)'!$A$4:$F$75"}</definedName>
    <definedName name="___h1" hidden="1">{"'TDTGT (theo Dphuong)'!$A$4:$F$75"}</definedName>
    <definedName name="___h2" localSheetId="8" hidden="1">{"'TDTGT (theo Dphuong)'!$A$4:$F$75"}</definedName>
    <definedName name="___h2" hidden="1">{"'TDTGT (theo Dphuong)'!$A$4:$F$75"}</definedName>
    <definedName name="__B5" localSheetId="8" hidden="1">{#N/A,#N/A,FALSE,"Chung"}</definedName>
    <definedName name="__B5" hidden="1">{#N/A,#N/A,FALSE,"Chung"}</definedName>
    <definedName name="__h1" localSheetId="8" hidden="1">{"'TDTGT (theo Dphuong)'!$A$4:$F$75"}</definedName>
    <definedName name="__h1" hidden="1">{"'TDTGT (theo Dphuong)'!$A$4:$F$75"}</definedName>
    <definedName name="__h2" localSheetId="8" hidden="1">{"'TDTGT (theo Dphuong)'!$A$4:$F$75"}</definedName>
    <definedName name="__h2" hidden="1">{"'TDTGT (theo Dphuong)'!$A$4:$F$75"}</definedName>
    <definedName name="_B5" localSheetId="8" hidden="1">{#N/A,#N/A,FALSE,"Chung"}</definedName>
    <definedName name="_B5" hidden="1">{#N/A,#N/A,FALSE,"Chung"}</definedName>
    <definedName name="_Fill" localSheetId="0" hidden="1">#REF!</definedName>
    <definedName name="_Fill" localSheetId="1" hidden="1">#REF!</definedName>
    <definedName name="_Fill" localSheetId="3" hidden="1">#REF!</definedName>
    <definedName name="_Fill" localSheetId="4" hidden="1">#REF!</definedName>
    <definedName name="_Fill" localSheetId="5" hidden="1">#REF!</definedName>
    <definedName name="_Fill" localSheetId="8" hidden="1">#REF!</definedName>
    <definedName name="_Fill" hidden="1">#REF!</definedName>
    <definedName name="_xlnm._FilterDatabase" localSheetId="6" hidden="1">'7.IIP'!$A$3:$F$39</definedName>
    <definedName name="_xlnm._FilterDatabase" localSheetId="7" hidden="1">'8.SPCN'!$A$4:$I$77</definedName>
    <definedName name="_h1" localSheetId="0" hidden="1">{"'TDTGT (theo Dphuong)'!$A$4:$F$75"}</definedName>
    <definedName name="_h1" localSheetId="1" hidden="1">{"'TDTGT (theo Dphuong)'!$A$4:$F$75"}</definedName>
    <definedName name="_h1" localSheetId="3" hidden="1">{"'TDTGT (theo Dphuong)'!$A$4:$F$75"}</definedName>
    <definedName name="_h1" localSheetId="4" hidden="1">{"'TDTGT (theo Dphuong)'!$A$4:$F$75"}</definedName>
    <definedName name="_h1" localSheetId="5" hidden="1">{"'TDTGT (theo Dphuong)'!$A$4:$F$75"}</definedName>
    <definedName name="_h1" localSheetId="8" hidden="1">{"'TDTGT (theo Dphuong)'!$A$4:$F$75"}</definedName>
    <definedName name="_h1" hidden="1">{"'TDTGT (theo Dphuong)'!$A$4:$F$75"}</definedName>
    <definedName name="_h2" localSheetId="8" hidden="1">{"'TDTGT (theo Dphuong)'!$A$4:$F$75"}</definedName>
    <definedName name="_h2" hidden="1">{"'TDTGT (theo Dphuong)'!$A$4:$F$75"}</definedName>
    <definedName name="abc" localSheetId="8" hidden="1">{"'TDTGT (theo Dphuong)'!$A$4:$F$75"}</definedName>
    <definedName name="abc" hidden="1">{"'TDTGT (theo Dphuong)'!$A$4:$F$75"}</definedName>
    <definedName name="adsf">#REF!</definedName>
    <definedName name="anpha" localSheetId="0">#REF!</definedName>
    <definedName name="anpha" localSheetId="1">#REF!</definedName>
    <definedName name="anpha" localSheetId="3">#REF!</definedName>
    <definedName name="anpha" localSheetId="4">#REF!</definedName>
    <definedName name="anpha" localSheetId="5">#REF!</definedName>
    <definedName name="anpha" localSheetId="8">#REF!</definedName>
    <definedName name="anpha">#REF!</definedName>
    <definedName name="b" localSheetId="0">#REF!</definedName>
    <definedName name="b" localSheetId="1">#REF!</definedName>
    <definedName name="b" localSheetId="3">#REF!</definedName>
    <definedName name="b" localSheetId="4">#REF!</definedName>
    <definedName name="b" localSheetId="5">#REF!</definedName>
    <definedName name="B5new" localSheetId="0" hidden="1">{"'TDTGT (theo Dphuong)'!$A$4:$F$75"}</definedName>
    <definedName name="B5new" localSheetId="1" hidden="1">{"'TDTGT (theo Dphuong)'!$A$4:$F$75"}</definedName>
    <definedName name="B5new" localSheetId="3" hidden="1">{"'TDTGT (theo Dphuong)'!$A$4:$F$75"}</definedName>
    <definedName name="B5new" localSheetId="4" hidden="1">{"'TDTGT (theo Dphuong)'!$A$4:$F$75"}</definedName>
    <definedName name="B5new" localSheetId="5" hidden="1">{"'TDTGT (theo Dphuong)'!$A$4:$F$75"}</definedName>
    <definedName name="B5new" localSheetId="8" hidden="1">{"'TDTGT (theo Dphuong)'!$A$4:$F$75"}</definedName>
    <definedName name="B5new" hidden="1">{"'TDTGT (theo Dphuong)'!$A$4:$F$75"}</definedName>
    <definedName name="beta" localSheetId="0">#REF!</definedName>
    <definedName name="beta" localSheetId="1">#REF!</definedName>
    <definedName name="beta" localSheetId="3">#REF!</definedName>
    <definedName name="beta" localSheetId="4">#REF!</definedName>
    <definedName name="beta" localSheetId="5">#REF!</definedName>
    <definedName name="beta">#REF!</definedName>
    <definedName name="BT" localSheetId="0">#REF!</definedName>
    <definedName name="BT" localSheetId="1">#REF!</definedName>
    <definedName name="BT" localSheetId="3">#REF!</definedName>
    <definedName name="BT" localSheetId="4">#REF!</definedName>
    <definedName name="BT" localSheetId="5">#REF!</definedName>
    <definedName name="BT" localSheetId="8">#REF!</definedName>
    <definedName name="BT">#REF!</definedName>
    <definedName name="bv" localSheetId="8">#REF!</definedName>
    <definedName name="bv">#REF!</definedName>
    <definedName name="CS_10" localSheetId="0">#REF!</definedName>
    <definedName name="CS_10" localSheetId="1">#REF!</definedName>
    <definedName name="CS_10" localSheetId="3">#REF!</definedName>
    <definedName name="CS_10" localSheetId="4">#REF!</definedName>
    <definedName name="CS_10" localSheetId="5">#REF!</definedName>
    <definedName name="CS_10" localSheetId="8">#REF!</definedName>
    <definedName name="CS_10">#REF!</definedName>
    <definedName name="CS_100" localSheetId="0">#REF!</definedName>
    <definedName name="CS_100" localSheetId="1">#REF!</definedName>
    <definedName name="CS_100" localSheetId="3">#REF!</definedName>
    <definedName name="CS_100" localSheetId="4">#REF!</definedName>
    <definedName name="CS_100" localSheetId="5">#REF!</definedName>
    <definedName name="CS_100" localSheetId="8">#REF!</definedName>
    <definedName name="CS_100">#REF!</definedName>
    <definedName name="CS_10S" localSheetId="0">#REF!</definedName>
    <definedName name="CS_10S" localSheetId="1">#REF!</definedName>
    <definedName name="CS_10S" localSheetId="3">#REF!</definedName>
    <definedName name="CS_10S" localSheetId="4">#REF!</definedName>
    <definedName name="CS_10S" localSheetId="5">#REF!</definedName>
    <definedName name="CS_10S" localSheetId="8">#REF!</definedName>
    <definedName name="CS_10S">#REF!</definedName>
    <definedName name="CS_120" localSheetId="0">#REF!</definedName>
    <definedName name="CS_120" localSheetId="1">#REF!</definedName>
    <definedName name="CS_120" localSheetId="3">#REF!</definedName>
    <definedName name="CS_120" localSheetId="4">#REF!</definedName>
    <definedName name="CS_120" localSheetId="5">#REF!</definedName>
    <definedName name="CS_120" localSheetId="8">#REF!</definedName>
    <definedName name="CS_120">#REF!</definedName>
    <definedName name="CS_140" localSheetId="0">#REF!</definedName>
    <definedName name="CS_140" localSheetId="1">#REF!</definedName>
    <definedName name="CS_140" localSheetId="3">#REF!</definedName>
    <definedName name="CS_140" localSheetId="4">#REF!</definedName>
    <definedName name="CS_140" localSheetId="5">#REF!</definedName>
    <definedName name="CS_140" localSheetId="8">#REF!</definedName>
    <definedName name="CS_140">#REF!</definedName>
    <definedName name="CS_160" localSheetId="0">#REF!</definedName>
    <definedName name="CS_160" localSheetId="1">#REF!</definedName>
    <definedName name="CS_160" localSheetId="3">#REF!</definedName>
    <definedName name="CS_160" localSheetId="4">#REF!</definedName>
    <definedName name="CS_160" localSheetId="5">#REF!</definedName>
    <definedName name="CS_160" localSheetId="8">#REF!</definedName>
    <definedName name="CS_160">#REF!</definedName>
    <definedName name="CS_20" localSheetId="0">#REF!</definedName>
    <definedName name="CS_20" localSheetId="1">#REF!</definedName>
    <definedName name="CS_20" localSheetId="3">#REF!</definedName>
    <definedName name="CS_20" localSheetId="4">#REF!</definedName>
    <definedName name="CS_20" localSheetId="5">#REF!</definedName>
    <definedName name="CS_20" localSheetId="8">#REF!</definedName>
    <definedName name="CS_20">#REF!</definedName>
    <definedName name="CS_30" localSheetId="0">#REF!</definedName>
    <definedName name="CS_30" localSheetId="1">#REF!</definedName>
    <definedName name="CS_30" localSheetId="3">#REF!</definedName>
    <definedName name="CS_30" localSheetId="4">#REF!</definedName>
    <definedName name="CS_30" localSheetId="5">#REF!</definedName>
    <definedName name="CS_30" localSheetId="8">#REF!</definedName>
    <definedName name="CS_30">#REF!</definedName>
    <definedName name="CS_40" localSheetId="0">#REF!</definedName>
    <definedName name="CS_40" localSheetId="1">#REF!</definedName>
    <definedName name="CS_40" localSheetId="3">#REF!</definedName>
    <definedName name="CS_40" localSheetId="4">#REF!</definedName>
    <definedName name="CS_40" localSheetId="5">#REF!</definedName>
    <definedName name="CS_40" localSheetId="8">#REF!</definedName>
    <definedName name="CS_40">#REF!</definedName>
    <definedName name="CS_40S" localSheetId="0">#REF!</definedName>
    <definedName name="CS_40S" localSheetId="1">#REF!</definedName>
    <definedName name="CS_40S" localSheetId="3">#REF!</definedName>
    <definedName name="CS_40S" localSheetId="4">#REF!</definedName>
    <definedName name="CS_40S" localSheetId="5">#REF!</definedName>
    <definedName name="CS_40S" localSheetId="8">#REF!</definedName>
    <definedName name="CS_40S">#REF!</definedName>
    <definedName name="CS_5S" localSheetId="0">#REF!</definedName>
    <definedName name="CS_5S" localSheetId="1">#REF!</definedName>
    <definedName name="CS_5S" localSheetId="3">#REF!</definedName>
    <definedName name="CS_5S" localSheetId="4">#REF!</definedName>
    <definedName name="CS_5S" localSheetId="5">#REF!</definedName>
    <definedName name="CS_5S" localSheetId="8">#REF!</definedName>
    <definedName name="CS_5S">#REF!</definedName>
    <definedName name="CS_60" localSheetId="0">#REF!</definedName>
    <definedName name="CS_60" localSheetId="1">#REF!</definedName>
    <definedName name="CS_60" localSheetId="3">#REF!</definedName>
    <definedName name="CS_60" localSheetId="4">#REF!</definedName>
    <definedName name="CS_60" localSheetId="5">#REF!</definedName>
    <definedName name="CS_60" localSheetId="8">#REF!</definedName>
    <definedName name="CS_60">#REF!</definedName>
    <definedName name="CS_80" localSheetId="0">#REF!</definedName>
    <definedName name="CS_80" localSheetId="1">#REF!</definedName>
    <definedName name="CS_80" localSheetId="3">#REF!</definedName>
    <definedName name="CS_80" localSheetId="4">#REF!</definedName>
    <definedName name="CS_80" localSheetId="5">#REF!</definedName>
    <definedName name="CS_80" localSheetId="8">#REF!</definedName>
    <definedName name="CS_80">#REF!</definedName>
    <definedName name="CS_80S" localSheetId="0">#REF!</definedName>
    <definedName name="CS_80S" localSheetId="1">#REF!</definedName>
    <definedName name="CS_80S" localSheetId="3">#REF!</definedName>
    <definedName name="CS_80S" localSheetId="4">#REF!</definedName>
    <definedName name="CS_80S" localSheetId="5">#REF!</definedName>
    <definedName name="CS_80S" localSheetId="8">#REF!</definedName>
    <definedName name="CS_80S">#REF!</definedName>
    <definedName name="CS_STD" localSheetId="0">#REF!</definedName>
    <definedName name="CS_STD" localSheetId="1">#REF!</definedName>
    <definedName name="CS_STD" localSheetId="3">#REF!</definedName>
    <definedName name="CS_STD" localSheetId="4">#REF!</definedName>
    <definedName name="CS_STD" localSheetId="5">#REF!</definedName>
    <definedName name="CS_STD" localSheetId="8">#REF!</definedName>
    <definedName name="CS_STD">#REF!</definedName>
    <definedName name="CS_XS" localSheetId="0">#REF!</definedName>
    <definedName name="CS_XS" localSheetId="1">#REF!</definedName>
    <definedName name="CS_XS" localSheetId="3">#REF!</definedName>
    <definedName name="CS_XS" localSheetId="4">#REF!</definedName>
    <definedName name="CS_XS" localSheetId="5">#REF!</definedName>
    <definedName name="CS_XS" localSheetId="8">#REF!</definedName>
    <definedName name="CS_XS">#REF!</definedName>
    <definedName name="CS_XXS" localSheetId="0">#REF!</definedName>
    <definedName name="CS_XXS" localSheetId="1">#REF!</definedName>
    <definedName name="CS_XXS" localSheetId="3">#REF!</definedName>
    <definedName name="CS_XXS" localSheetId="4">#REF!</definedName>
    <definedName name="CS_XXS" localSheetId="5">#REF!</definedName>
    <definedName name="CS_XXS" localSheetId="8">#REF!</definedName>
    <definedName name="CS_XXS">#REF!</definedName>
    <definedName name="cv" localSheetId="0" hidden="1">{"'TDTGT (theo Dphuong)'!$A$4:$F$75"}</definedName>
    <definedName name="cv" localSheetId="1" hidden="1">{"'TDTGT (theo Dphuong)'!$A$4:$F$75"}</definedName>
    <definedName name="cv" localSheetId="3" hidden="1">{"'TDTGT (theo Dphuong)'!$A$4:$F$75"}</definedName>
    <definedName name="cv" localSheetId="4" hidden="1">{"'TDTGT (theo Dphuong)'!$A$4:$F$75"}</definedName>
    <definedName name="cv" localSheetId="5" hidden="1">{"'TDTGT (theo Dphuong)'!$A$4:$F$75"}</definedName>
    <definedName name="cv" localSheetId="8" hidden="1">{"'TDTGT (theo Dphuong)'!$A$4:$F$75"}</definedName>
    <definedName name="cv" hidden="1">{"'TDTGT (theo Dphuong)'!$A$4:$F$75"}</definedName>
    <definedName name="cx" localSheetId="0">#REF!</definedName>
    <definedName name="cx" localSheetId="1">#REF!</definedName>
    <definedName name="cx" localSheetId="3">#REF!</definedName>
    <definedName name="cx" localSheetId="4">#REF!</definedName>
    <definedName name="cx" localSheetId="5">#REF!</definedName>
    <definedName name="cx" localSheetId="8">#REF!</definedName>
    <definedName name="cx">#REF!</definedName>
    <definedName name="d" localSheetId="8" hidden="1">#REF!</definedName>
    <definedName name="d" hidden="1">#REF!</definedName>
    <definedName name="dd" localSheetId="0">#REF!</definedName>
    <definedName name="dd" localSheetId="1">#REF!</definedName>
    <definedName name="dd" localSheetId="3">#REF!</definedName>
    <definedName name="dd" localSheetId="4">#REF!</definedName>
    <definedName name="dd" localSheetId="5">#REF!</definedName>
    <definedName name="dd" localSheetId="8">#REF!</definedName>
    <definedName name="dd">#REF!</definedName>
    <definedName name="df" localSheetId="8" hidden="1">#REF!</definedName>
    <definedName name="df" hidden="1">#REF!</definedName>
    <definedName name="dg" localSheetId="0">#REF!</definedName>
    <definedName name="dg" localSheetId="1">#REF!</definedName>
    <definedName name="dg" localSheetId="3">#REF!</definedName>
    <definedName name="dg" localSheetId="4">#REF!</definedName>
    <definedName name="dg" localSheetId="5">#REF!</definedName>
    <definedName name="dg" localSheetId="8">#REF!</definedName>
    <definedName name="dg">#REF!</definedName>
    <definedName name="dien" localSheetId="0">#REF!</definedName>
    <definedName name="dien" localSheetId="1">#REF!</definedName>
    <definedName name="dien" localSheetId="3">#REF!</definedName>
    <definedName name="dien" localSheetId="4">#REF!</definedName>
    <definedName name="dien" localSheetId="5">#REF!</definedName>
    <definedName name="dien" localSheetId="8">#REF!</definedName>
    <definedName name="dien">#REF!</definedName>
    <definedName name="dn" localSheetId="8" hidden="1">{"'TDTGT (theo Dphuong)'!$A$4:$F$75"}</definedName>
    <definedName name="dn" hidden="1">{"'TDTGT (theo Dphuong)'!$A$4:$F$75"}</definedName>
    <definedName name="ffddg" localSheetId="0">#REF!</definedName>
    <definedName name="ffddg" localSheetId="1">#REF!</definedName>
    <definedName name="ffddg" localSheetId="3">#REF!</definedName>
    <definedName name="ffddg" localSheetId="4">#REF!</definedName>
    <definedName name="ffddg" localSheetId="5">#REF!</definedName>
    <definedName name="ffddg">#REF!</definedName>
    <definedName name="h" localSheetId="0" hidden="1">{"'TDTGT (theo Dphuong)'!$A$4:$F$75"}</definedName>
    <definedName name="h" localSheetId="1" hidden="1">{"'TDTGT (theo Dphuong)'!$A$4:$F$75"}</definedName>
    <definedName name="h" localSheetId="3" hidden="1">{"'TDTGT (theo Dphuong)'!$A$4:$F$75"}</definedName>
    <definedName name="h" localSheetId="4" hidden="1">{"'TDTGT (theo Dphuong)'!$A$4:$F$75"}</definedName>
    <definedName name="h" localSheetId="5" hidden="1">{"'TDTGT (theo Dphuong)'!$A$4:$F$75"}</definedName>
    <definedName name="h" localSheetId="8" hidden="1">{"'TDTGT (theo Dphuong)'!$A$4:$F$75"}</definedName>
    <definedName name="h" hidden="1">{"'TDTGT (theo Dphuong)'!$A$4:$F$75"}</definedName>
    <definedName name="hab" localSheetId="0">#REF!</definedName>
    <definedName name="hab" localSheetId="1">#REF!</definedName>
    <definedName name="hab" localSheetId="3">#REF!</definedName>
    <definedName name="hab" localSheetId="4">#REF!</definedName>
    <definedName name="hab" localSheetId="5">#REF!</definedName>
    <definedName name="hab" localSheetId="8">#REF!</definedName>
    <definedName name="hab">#REF!</definedName>
    <definedName name="habac" localSheetId="0">#REF!</definedName>
    <definedName name="habac" localSheetId="1">#REF!</definedName>
    <definedName name="habac" localSheetId="3">#REF!</definedName>
    <definedName name="habac" localSheetId="4">#REF!</definedName>
    <definedName name="habac" localSheetId="5">#REF!</definedName>
    <definedName name="habac" localSheetId="8">#REF!</definedName>
    <definedName name="habac">#REF!</definedName>
    <definedName name="hhg" localSheetId="8">#REF!</definedName>
    <definedName name="hhg">#REF!</definedName>
    <definedName name="HTML_CodePage" hidden="1">1252</definedName>
    <definedName name="HTML_Control" localSheetId="0" hidden="1">{"'TDTGT (theo Dphuong)'!$A$4:$F$75"}</definedName>
    <definedName name="HTML_Control" localSheetId="1" hidden="1">{"'TDTGT (theo Dphuong)'!$A$4:$F$75"}</definedName>
    <definedName name="HTML_Control" localSheetId="3" hidden="1">{"'TDTGT (theo Dphuong)'!$A$4:$F$75"}</definedName>
    <definedName name="HTML_Control" localSheetId="4" hidden="1">{"'TDTGT (theo Dphuong)'!$A$4:$F$75"}</definedName>
    <definedName name="HTML_Control" localSheetId="5" hidden="1">{"'TDTGT (theo Dphuong)'!$A$4:$F$75"}</definedName>
    <definedName name="HTML_Control" localSheetId="8" hidden="1">{"'TDTGT (theo Dphuong)'!$A$4:$F$75"}</definedName>
    <definedName name="HTML_Control" hidden="1">{"'TDTGT (theo Dphuong)'!$A$4:$F$75"}</definedName>
    <definedName name="HTML_Description" hidden="1">""</definedName>
    <definedName name="HTML_Email" hidden="1">"cvhoach@www.gso.gov.vn"</definedName>
    <definedName name="HTML_Header" hidden="1">"TDTGT (theo Dphuong)"</definedName>
    <definedName name="HTML_LastUpdate" hidden="1">"1/21/99"</definedName>
    <definedName name="HTML_LineAfter" hidden="1">TRUE</definedName>
    <definedName name="HTML_LineBefore" hidden="1">TRUE</definedName>
    <definedName name="HTML_Name" hidden="1">"PHONG TRONG TROT"</definedName>
    <definedName name="HTML_OBDlg2" hidden="1">TRUE</definedName>
    <definedName name="HTML_OBDlg4" hidden="1">TRUE</definedName>
    <definedName name="HTML_OS" hidden="1">0</definedName>
    <definedName name="HTML_PathFile" hidden="1">"c:\hoach\thuhTM.htm"</definedName>
    <definedName name="HTML_Title" hidden="1">"Sè liÖuu 90-98 Phßng trång trät"</definedName>
    <definedName name="i" localSheetId="0" hidden="1">{#N/A,#N/A,FALSE,"Chung"}</definedName>
    <definedName name="i" localSheetId="1" hidden="1">{#N/A,#N/A,FALSE,"Chung"}</definedName>
    <definedName name="i" localSheetId="3" hidden="1">{#N/A,#N/A,FALSE,"Chung"}</definedName>
    <definedName name="i" localSheetId="4" hidden="1">{#N/A,#N/A,FALSE,"Chung"}</definedName>
    <definedName name="i" localSheetId="5" hidden="1">{#N/A,#N/A,FALSE,"Chung"}</definedName>
    <definedName name="i" localSheetId="8" hidden="1">{#N/A,#N/A,FALSE,"Chung"}</definedName>
    <definedName name="i" hidden="1">{#N/A,#N/A,FALSE,"Chung"}</definedName>
    <definedName name="kjh" localSheetId="0" hidden="1">{#N/A,#N/A,FALSE,"Chung"}</definedName>
    <definedName name="kjh" localSheetId="1" hidden="1">{#N/A,#N/A,FALSE,"Chung"}</definedName>
    <definedName name="kjh" localSheetId="3" hidden="1">{#N/A,#N/A,FALSE,"Chung"}</definedName>
    <definedName name="kjh" localSheetId="4" hidden="1">{#N/A,#N/A,FALSE,"Chung"}</definedName>
    <definedName name="kjh" localSheetId="5" hidden="1">{#N/A,#N/A,FALSE,"Chung"}</definedName>
    <definedName name="kjh" localSheetId="8" hidden="1">{#N/A,#N/A,FALSE,"Chung"}</definedName>
    <definedName name="kjh" hidden="1">{#N/A,#N/A,FALSE,"Chung"}</definedName>
    <definedName name="kjhjfhdjkfndfndf" localSheetId="8">#REF!</definedName>
    <definedName name="kjhjfhdjkfndfndf">#REF!</definedName>
    <definedName name="m" localSheetId="0" hidden="1">{"'TDTGT (theo Dphuong)'!$A$4:$F$75"}</definedName>
    <definedName name="m" localSheetId="1" hidden="1">{"'TDTGT (theo Dphuong)'!$A$4:$F$75"}</definedName>
    <definedName name="m" localSheetId="3" hidden="1">{"'TDTGT (theo Dphuong)'!$A$4:$F$75"}</definedName>
    <definedName name="m" localSheetId="4" hidden="1">{"'TDTGT (theo Dphuong)'!$A$4:$F$75"}</definedName>
    <definedName name="m" localSheetId="5" hidden="1">{"'TDTGT (theo Dphuong)'!$A$4:$F$75"}</definedName>
    <definedName name="m" localSheetId="8" hidden="1">{"'TDTGT (theo Dphuong)'!$A$4:$F$75"}</definedName>
    <definedName name="m" hidden="1">{"'TDTGT (theo Dphuong)'!$A$4:$F$75"}</definedName>
    <definedName name="mc" localSheetId="0">#REF!</definedName>
    <definedName name="mc" localSheetId="1">#REF!</definedName>
    <definedName name="mc" localSheetId="3">#REF!</definedName>
    <definedName name="mc" localSheetId="4">#REF!</definedName>
    <definedName name="mc" localSheetId="5">#REF!</definedName>
    <definedName name="mc" localSheetId="8">#REF!</definedName>
    <definedName name="mc">#REF!</definedName>
    <definedName name="nhan" localSheetId="0">#REF!</definedName>
    <definedName name="nhan" localSheetId="1">#REF!</definedName>
    <definedName name="nhan" localSheetId="3">#REF!</definedName>
    <definedName name="nhan" localSheetId="4">#REF!</definedName>
    <definedName name="nhan" localSheetId="5">#REF!</definedName>
    <definedName name="nhan" localSheetId="8">#REF!</definedName>
    <definedName name="nhan">#REF!</definedName>
    <definedName name="Nhan_xet_cua_dai">"Picture 1"</definedName>
    <definedName name="nuoc" localSheetId="0">#REF!</definedName>
    <definedName name="nuoc" localSheetId="1">#REF!</definedName>
    <definedName name="nuoc" localSheetId="3">#REF!</definedName>
    <definedName name="nuoc" localSheetId="4">#REF!</definedName>
    <definedName name="nuoc" localSheetId="5">#REF!</definedName>
    <definedName name="nuoc">#REF!</definedName>
    <definedName name="oanh" localSheetId="8" hidden="1">{#N/A,#N/A,FALSE,"Chung"}</definedName>
    <definedName name="oanh" hidden="1">{#N/A,#N/A,FALSE,"Chung"}</definedName>
    <definedName name="_xlnm.Print_Titles" localSheetId="11">'12.DT bán lẻ'!$3:$7</definedName>
    <definedName name="_xlnm.Print_Titles" localSheetId="2">'3.Tien đo SXNN thang'!$3:$8</definedName>
    <definedName name="pt" localSheetId="0">#REF!</definedName>
    <definedName name="pt" localSheetId="1">#REF!</definedName>
    <definedName name="pt" localSheetId="3">#REF!</definedName>
    <definedName name="pt" localSheetId="4">#REF!</definedName>
    <definedName name="pt" localSheetId="5">#REF!</definedName>
    <definedName name="pt" localSheetId="8">#REF!</definedName>
    <definedName name="pt">#REF!</definedName>
    <definedName name="ptr" localSheetId="0">#REF!</definedName>
    <definedName name="ptr" localSheetId="1">#REF!</definedName>
    <definedName name="ptr" localSheetId="3">#REF!</definedName>
    <definedName name="ptr" localSheetId="4">#REF!</definedName>
    <definedName name="ptr" localSheetId="5">#REF!</definedName>
    <definedName name="ptr" localSheetId="8">#REF!</definedName>
    <definedName name="ptr">#REF!</definedName>
    <definedName name="qưeqwrqw" localSheetId="0" hidden="1">{#N/A,#N/A,FALSE,"Chung"}</definedName>
    <definedName name="qưeqwrqw" localSheetId="1" hidden="1">{#N/A,#N/A,FALSE,"Chung"}</definedName>
    <definedName name="qưeqwrqw" localSheetId="3" hidden="1">{#N/A,#N/A,FALSE,"Chung"}</definedName>
    <definedName name="qưeqwrqw" localSheetId="4" hidden="1">{#N/A,#N/A,FALSE,"Chung"}</definedName>
    <definedName name="qưeqwrqw" localSheetId="5" hidden="1">{#N/A,#N/A,FALSE,"Chung"}</definedName>
    <definedName name="qưeqwrqw" localSheetId="8" hidden="1">{#N/A,#N/A,FALSE,"Chung"}</definedName>
    <definedName name="qưeqwrqw" hidden="1">{#N/A,#N/A,FALSE,"Chung"}</definedName>
    <definedName name="SORT" localSheetId="0">#REF!</definedName>
    <definedName name="SORT" localSheetId="1">#REF!</definedName>
    <definedName name="SORT" localSheetId="3">#REF!</definedName>
    <definedName name="SORT" localSheetId="4">#REF!</definedName>
    <definedName name="SORT" localSheetId="5">#REF!</definedName>
    <definedName name="SORT" localSheetId="8">#REF!</definedName>
    <definedName name="SORT">#REF!</definedName>
    <definedName name="sss" localSheetId="8">#REF!</definedName>
    <definedName name="sss">#REF!</definedName>
    <definedName name="TBA" localSheetId="0">#REF!</definedName>
    <definedName name="TBA" localSheetId="1">#REF!</definedName>
    <definedName name="TBA" localSheetId="3">#REF!</definedName>
    <definedName name="TBA" localSheetId="4">#REF!</definedName>
    <definedName name="TBA" localSheetId="5">#REF!</definedName>
    <definedName name="TBA" localSheetId="8">#REF!</definedName>
    <definedName name="TBA">#REF!</definedName>
    <definedName name="td" localSheetId="0">#REF!</definedName>
    <definedName name="td" localSheetId="1">#REF!</definedName>
    <definedName name="td" localSheetId="3">#REF!</definedName>
    <definedName name="td" localSheetId="4">#REF!</definedName>
    <definedName name="td" localSheetId="5">#REF!</definedName>
    <definedName name="td" localSheetId="8">#REF!</definedName>
    <definedName name="td">#REF!</definedName>
    <definedName name="th_bl" localSheetId="0">#REF!</definedName>
    <definedName name="th_bl" localSheetId="1">#REF!</definedName>
    <definedName name="th_bl" localSheetId="3">#REF!</definedName>
    <definedName name="th_bl" localSheetId="4">#REF!</definedName>
    <definedName name="th_bl" localSheetId="5">#REF!</definedName>
    <definedName name="th_bl" localSheetId="8">#REF!</definedName>
    <definedName name="th_bl">#REF!</definedName>
    <definedName name="thanh" localSheetId="0" hidden="1">{"'TDTGT (theo Dphuong)'!$A$4:$F$75"}</definedName>
    <definedName name="thanh" localSheetId="1" hidden="1">{"'TDTGT (theo Dphuong)'!$A$4:$F$75"}</definedName>
    <definedName name="thanh" localSheetId="3" hidden="1">{"'TDTGT (theo Dphuong)'!$A$4:$F$75"}</definedName>
    <definedName name="thanh" localSheetId="4" hidden="1">{"'TDTGT (theo Dphuong)'!$A$4:$F$75"}</definedName>
    <definedName name="thanh" localSheetId="5" hidden="1">{"'TDTGT (theo Dphuong)'!$A$4:$F$75"}</definedName>
    <definedName name="thanh" localSheetId="8" hidden="1">{"'TDTGT (theo Dphuong)'!$A$4:$F$75"}</definedName>
    <definedName name="thanh" hidden="1">{"'TDTGT (theo Dphuong)'!$A$4:$F$75"}</definedName>
    <definedName name="Tnghiep" localSheetId="0" hidden="1">{"'TDTGT (theo Dphuong)'!$A$4:$F$75"}</definedName>
    <definedName name="Tnghiep" localSheetId="1" hidden="1">{"'TDTGT (theo Dphuong)'!$A$4:$F$75"}</definedName>
    <definedName name="Tnghiep" localSheetId="3" hidden="1">{"'TDTGT (theo Dphuong)'!$A$4:$F$75"}</definedName>
    <definedName name="Tnghiep" localSheetId="4" hidden="1">{"'TDTGT (theo Dphuong)'!$A$4:$F$75"}</definedName>
    <definedName name="Tnghiep" localSheetId="5" hidden="1">{"'TDTGT (theo Dphuong)'!$A$4:$F$75"}</definedName>
    <definedName name="Tnghiep" localSheetId="8" hidden="1">{"'TDTGT (theo Dphuong)'!$A$4:$F$75"}</definedName>
    <definedName name="Tnghiep" hidden="1">{"'TDTGT (theo Dphuong)'!$A$4:$F$75"}</definedName>
    <definedName name="ttt" localSheetId="0">#REF!</definedName>
    <definedName name="ttt" localSheetId="1">#REF!</definedName>
    <definedName name="ttt" localSheetId="3">#REF!</definedName>
    <definedName name="ttt" localSheetId="4">#REF!</definedName>
    <definedName name="ttt" localSheetId="5">#REF!</definedName>
    <definedName name="ttt">#REF!</definedName>
    <definedName name="vfff" localSheetId="8">#REF!</definedName>
    <definedName name="vfff">#REF!</definedName>
    <definedName name="vv" localSheetId="0" hidden="1">{"'TDTGT (theo Dphuong)'!$A$4:$F$75"}</definedName>
    <definedName name="vv" localSheetId="1" hidden="1">{"'TDTGT (theo Dphuong)'!$A$4:$F$75"}</definedName>
    <definedName name="vv" localSheetId="3" hidden="1">{"'TDTGT (theo Dphuong)'!$A$4:$F$75"}</definedName>
    <definedName name="vv" localSheetId="4" hidden="1">{"'TDTGT (theo Dphuong)'!$A$4:$F$75"}</definedName>
    <definedName name="vv" localSheetId="5" hidden="1">{"'TDTGT (theo Dphuong)'!$A$4:$F$75"}</definedName>
    <definedName name="vv" localSheetId="8" hidden="1">{"'TDTGT (theo Dphuong)'!$A$4:$F$75"}</definedName>
    <definedName name="vv" hidden="1">{"'TDTGT (theo Dphuong)'!$A$4:$F$75"}</definedName>
    <definedName name="wrn.thu." localSheetId="0" hidden="1">{#N/A,#N/A,FALSE,"Chung"}</definedName>
    <definedName name="wrn.thu." localSheetId="1" hidden="1">{#N/A,#N/A,FALSE,"Chung"}</definedName>
    <definedName name="wrn.thu." localSheetId="3" hidden="1">{#N/A,#N/A,FALSE,"Chung"}</definedName>
    <definedName name="wrn.thu." localSheetId="4" hidden="1">{#N/A,#N/A,FALSE,"Chung"}</definedName>
    <definedName name="wrn.thu." localSheetId="5" hidden="1">{#N/A,#N/A,FALSE,"Chung"}</definedName>
    <definedName name="wrn.thu." localSheetId="8" hidden="1">{#N/A,#N/A,FALSE,"Chung"}</definedName>
    <definedName name="wrn.thu." hidden="1">{#N/A,#N/A,FALSE,"Chung"}</definedName>
    <definedName name="ZYX" localSheetId="0">#REF!</definedName>
    <definedName name="ZYX" localSheetId="1">#REF!</definedName>
    <definedName name="ZYX" localSheetId="3">#REF!</definedName>
    <definedName name="ZYX" localSheetId="4">#REF!</definedName>
    <definedName name="ZYX" localSheetId="5">#REF!</definedName>
    <definedName name="ZYX" localSheetId="8">#REF!</definedName>
    <definedName name="ZYX">#REF!</definedName>
    <definedName name="ZZZ" localSheetId="0">#REF!</definedName>
    <definedName name="ZZZ" localSheetId="1">#REF!</definedName>
    <definedName name="ZZZ" localSheetId="3">#REF!</definedName>
    <definedName name="ZZZ" localSheetId="4">#REF!</definedName>
    <definedName name="ZZZ" localSheetId="5">#REF!</definedName>
    <definedName name="ZZZ" localSheetId="8">#REF!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80" l="1"/>
  <c r="E16" i="80"/>
  <c r="E10" i="80"/>
  <c r="E11" i="80"/>
  <c r="E8" i="80"/>
  <c r="E7" i="80"/>
  <c r="D6" i="84" l="1"/>
  <c r="D8" i="84"/>
  <c r="C31" i="83"/>
  <c r="D28" i="83"/>
  <c r="C28" i="83"/>
  <c r="D11" i="75" l="1"/>
  <c r="D24" i="67"/>
  <c r="C21" i="66"/>
  <c r="D21" i="66"/>
  <c r="E21" i="66"/>
  <c r="D15" i="78" l="1"/>
  <c r="C15" i="74" l="1"/>
  <c r="C14" i="74"/>
  <c r="D13" i="80" l="1"/>
  <c r="C13" i="80"/>
  <c r="D5" i="80"/>
  <c r="C5" i="80"/>
  <c r="C9" i="5"/>
  <c r="B9" i="5"/>
  <c r="C5" i="32"/>
  <c r="B5" i="32"/>
  <c r="D21" i="67"/>
  <c r="E21" i="67"/>
  <c r="C21" i="67"/>
  <c r="D12" i="67"/>
  <c r="E12" i="67"/>
  <c r="C12" i="67"/>
  <c r="D12" i="66"/>
  <c r="E12" i="66"/>
  <c r="C12" i="66"/>
  <c r="D15" i="72"/>
  <c r="E15" i="72"/>
  <c r="C15" i="72"/>
  <c r="D10" i="72"/>
  <c r="E10" i="72"/>
  <c r="C10" i="72"/>
  <c r="G13" i="75"/>
  <c r="F13" i="75"/>
  <c r="D13" i="75"/>
  <c r="C13" i="75"/>
  <c r="B13" i="75"/>
  <c r="E13" i="75" s="1"/>
  <c r="G12" i="75"/>
  <c r="F12" i="75"/>
  <c r="D12" i="75"/>
  <c r="C12" i="75"/>
  <c r="B12" i="75"/>
  <c r="G11" i="75"/>
  <c r="F11" i="75"/>
  <c r="C11" i="75"/>
  <c r="B11" i="75"/>
  <c r="G10" i="75"/>
  <c r="F10" i="75"/>
  <c r="B9" i="68"/>
  <c r="B10" i="75" s="1"/>
  <c r="D9" i="68"/>
  <c r="D10" i="75" s="1"/>
  <c r="C9" i="68"/>
  <c r="C10" i="75" s="1"/>
  <c r="E14" i="75"/>
  <c r="E13" i="74"/>
  <c r="D13" i="74"/>
  <c r="C13" i="74"/>
  <c r="E6" i="74"/>
  <c r="D6" i="74"/>
  <c r="C6" i="74"/>
  <c r="D13" i="78"/>
  <c r="D14" i="78"/>
  <c r="D16" i="78"/>
  <c r="D17" i="78"/>
  <c r="D10" i="78"/>
  <c r="C9" i="78"/>
  <c r="B9" i="78"/>
  <c r="D7" i="84"/>
  <c r="D9" i="84"/>
  <c r="D10" i="84"/>
  <c r="D11" i="84"/>
  <c r="E31" i="83"/>
  <c r="E30" i="83"/>
  <c r="E28" i="83"/>
  <c r="E27" i="83"/>
  <c r="E25" i="83"/>
  <c r="E24" i="83"/>
  <c r="E22" i="83"/>
  <c r="E21" i="83"/>
  <c r="E19" i="83"/>
  <c r="E18" i="83"/>
  <c r="E16" i="83"/>
  <c r="E15" i="83"/>
  <c r="E13" i="83"/>
  <c r="E12" i="83"/>
  <c r="E9" i="83"/>
  <c r="E8" i="83"/>
  <c r="E28" i="12"/>
  <c r="E29" i="12"/>
  <c r="E30" i="12"/>
  <c r="E31" i="12"/>
  <c r="E32" i="12"/>
  <c r="E27" i="12"/>
  <c r="E23" i="12"/>
  <c r="E16" i="12"/>
  <c r="E17" i="12"/>
  <c r="E18" i="12"/>
  <c r="E19" i="12"/>
  <c r="E20" i="12"/>
  <c r="E15" i="12"/>
  <c r="E12" i="12"/>
  <c r="E11" i="12"/>
  <c r="D7" i="82"/>
  <c r="D8" i="82"/>
  <c r="D9" i="82"/>
  <c r="D6" i="82"/>
  <c r="C5" i="82"/>
  <c r="B5" i="82"/>
  <c r="C6" i="81"/>
  <c r="E7" i="81" s="1"/>
  <c r="B6" i="81"/>
  <c r="D6" i="81" s="1"/>
  <c r="E9" i="81" l="1"/>
  <c r="E12" i="75"/>
  <c r="D7" i="81"/>
  <c r="D8" i="81"/>
  <c r="D9" i="81"/>
  <c r="D9" i="5"/>
  <c r="E13" i="80"/>
  <c r="E5" i="80"/>
  <c r="D5" i="74"/>
  <c r="E5" i="74"/>
  <c r="D9" i="78"/>
  <c r="D5" i="82"/>
  <c r="E8" i="81"/>
  <c r="E10" i="81"/>
  <c r="D9" i="72"/>
  <c r="C9" i="72"/>
  <c r="E11" i="75"/>
  <c r="E9" i="72"/>
  <c r="D9" i="75"/>
  <c r="C9" i="75"/>
  <c r="E10" i="75"/>
  <c r="B9" i="75"/>
  <c r="C5" i="74"/>
  <c r="E6" i="81"/>
  <c r="D10" i="81"/>
  <c r="E18" i="67"/>
  <c r="D18" i="67"/>
  <c r="C18" i="67"/>
  <c r="E9" i="67"/>
  <c r="D9" i="67"/>
  <c r="C9" i="67"/>
  <c r="D18" i="66"/>
  <c r="E18" i="66"/>
  <c r="C18" i="66"/>
  <c r="E9" i="66"/>
  <c r="D9" i="66"/>
  <c r="C9" i="66"/>
  <c r="D9" i="65"/>
  <c r="C9" i="65"/>
  <c r="B9" i="65"/>
  <c r="E9" i="75" l="1"/>
</calcChain>
</file>

<file path=xl/sharedStrings.xml><?xml version="1.0" encoding="utf-8"?>
<sst xmlns="http://schemas.openxmlformats.org/spreadsheetml/2006/main" count="599" uniqueCount="389">
  <si>
    <t>Đinh, đinh mũ, ghim dập (trừ ghim dập dạng mảnh), đinh vít, then, đai ốc, đinh móc, đinh tán, chốt, chốt định vị, vòng đệm và các đồ tương tự bằng sắt, thép, đồng hoặc nhôm</t>
  </si>
  <si>
    <t>Chiếc</t>
  </si>
  <si>
    <t>Điện thương phẩm</t>
  </si>
  <si>
    <t>Nước uống được</t>
  </si>
  <si>
    <t>Thùng, hộp bằng bìa cứng (trừ bìa nhăn)</t>
  </si>
  <si>
    <t>Bao bì đóng gói khác bằng plastic</t>
  </si>
  <si>
    <t>Cấu kiện làm sẵn cho xây dựng hoặc kỹ thuật dân dụng, bằng xi măng, bê tông hoặc đá nhân tạo</t>
  </si>
  <si>
    <t>Cấu kiện nhà lắp sẵn bằng kim loại</t>
  </si>
  <si>
    <t>Phân theo loại hình kinh tế</t>
  </si>
  <si>
    <t>Phân theo ngành vận tải</t>
  </si>
  <si>
    <t xml:space="preserve">          Đường bộ</t>
  </si>
  <si>
    <t xml:space="preserve">         Nhà nước</t>
  </si>
  <si>
    <t xml:space="preserve">         Ngoài nhà nước</t>
  </si>
  <si>
    <t>Lúa</t>
  </si>
  <si>
    <t>Cây trồng khác</t>
  </si>
  <si>
    <t xml:space="preserve">         Khu vực đầu tư nước ngoài</t>
  </si>
  <si>
    <t xml:space="preserve">          Đường sông</t>
  </si>
  <si>
    <t xml:space="preserve">          Đường biển</t>
  </si>
  <si>
    <t>Diện tích gieo cấy lúa (Ha)</t>
  </si>
  <si>
    <t>Diện tích gieo trồng các loại cây khác (Ha)</t>
  </si>
  <si>
    <t>Sản lượng thu hoạch các loại cây trồng (Tấn)</t>
  </si>
  <si>
    <t>Thanh long</t>
  </si>
  <si>
    <t>Chanh</t>
  </si>
  <si>
    <t>Đơn vị tính: Triệu đồng</t>
  </si>
  <si>
    <t>Tấn</t>
  </si>
  <si>
    <t>Hạt điều khô</t>
  </si>
  <si>
    <t>Thức ăn cho gia súc</t>
  </si>
  <si>
    <t>Giày, dép thể thao có đế ngoài và mũ giày bằng cao su và plastic</t>
  </si>
  <si>
    <t>Nước khoáng không có ga</t>
  </si>
  <si>
    <t>Môi trường</t>
  </si>
  <si>
    <t xml:space="preserve">Cháy, nổ </t>
  </si>
  <si>
    <t>Số vụ cháy</t>
  </si>
  <si>
    <t>Vụ</t>
  </si>
  <si>
    <t>Số người bị chết do cháy, nổ</t>
  </si>
  <si>
    <t>Người</t>
  </si>
  <si>
    <t>Số người bị thương do cháy, nổ</t>
  </si>
  <si>
    <t>Ước giá trị thiệt hại do cháy, nổ</t>
  </si>
  <si>
    <t>Triệu đồng</t>
  </si>
  <si>
    <t xml:space="preserve">Vi phạm môi trường </t>
  </si>
  <si>
    <t>Số vụ vi phạm đã phát hiện</t>
  </si>
  <si>
    <t xml:space="preserve">Số vụ đã xử lý </t>
  </si>
  <si>
    <t>Số tiền xử phạt</t>
  </si>
  <si>
    <t xml:space="preserve">Số vụ nổ </t>
  </si>
  <si>
    <t>Vải dệt thoi từ sợi tơ (filament) tổng hợp</t>
  </si>
  <si>
    <t>Các bộ phận của giày, dép bằng da; tấm lót bên trong có thể tháo rời; đệm gót và các sản phẩm tương tự; ghệt, xà cạp và các sản phẩm tương tự và các bộ phận của chúng</t>
  </si>
  <si>
    <t>Bia đóng chai</t>
  </si>
  <si>
    <t>Bia đóng lon</t>
  </si>
  <si>
    <t>Sợi từ bông (staple) nhân tạo có tỷ trọng của loại bông này dưới 85%</t>
  </si>
  <si>
    <t>Áo sơ mi cho người lớn dệt kim hoặc đan móc</t>
  </si>
  <si>
    <t>Áo sơ mi cho người lớn không dệt kim hoặc đan móc</t>
  </si>
  <si>
    <t>Đơn vị tính: %</t>
  </si>
  <si>
    <t>Chỉ số giá tiêu dùng</t>
  </si>
  <si>
    <t>I. Hàng ăn và dịch vụ ăn uống</t>
  </si>
  <si>
    <t>II. Đồ uống và thuốc lá</t>
  </si>
  <si>
    <t>IV. Nhà ở, điện, nuớc, chất đốt và VLXD</t>
  </si>
  <si>
    <t>V. Thiết bị và đồ dùng gia đình</t>
  </si>
  <si>
    <t>VI. Thuốc và dịch vụ y tế</t>
  </si>
  <si>
    <t>VII. Giao thông</t>
  </si>
  <si>
    <t>VIII. Bưu chính viễn thông</t>
  </si>
  <si>
    <t>IX. Giáo dục</t>
  </si>
  <si>
    <t>X. Văn hóa, giải trí và du lịch</t>
  </si>
  <si>
    <t>XI. Hàng hóa và dịch vụ khác</t>
  </si>
  <si>
    <t>Chỉ số giá vàng</t>
  </si>
  <si>
    <t>Chỉ số giá đô la Mỹ</t>
  </si>
  <si>
    <t>Vận tải hành khách</t>
  </si>
  <si>
    <t>Đường bộ</t>
  </si>
  <si>
    <t>Đường sắt</t>
  </si>
  <si>
    <t>Đường thủy</t>
  </si>
  <si>
    <t>Đường hàng không</t>
  </si>
  <si>
    <t>Vận tải hàng hóa</t>
  </si>
  <si>
    <t>Dịch vụ hỗ trợ vận tải</t>
  </si>
  <si>
    <t xml:space="preserve">Phân theo ngành kinh tế </t>
  </si>
  <si>
    <t xml:space="preserve">Dịch vụ lưu trú </t>
  </si>
  <si>
    <t>Dịch vụ ăn uống</t>
  </si>
  <si>
    <t>Tai nạn giao thông</t>
  </si>
  <si>
    <t xml:space="preserve">Số vụ tai nạn giao thông </t>
  </si>
  <si>
    <t xml:space="preserve">Số người chết </t>
  </si>
  <si>
    <t xml:space="preserve">Số người bị thương </t>
  </si>
  <si>
    <t>Dịch vụ lữ hành và hoạt động hỗ trợ dịch vụ</t>
  </si>
  <si>
    <t>Sản xuất chế biến thực phẩm</t>
  </si>
  <si>
    <t>Sản xuất đồ uống</t>
  </si>
  <si>
    <t>Sản xuất sản phẩm thuốc lá</t>
  </si>
  <si>
    <t>Dệt</t>
  </si>
  <si>
    <t>Sản xuất trang phục</t>
  </si>
  <si>
    <t>Sản xuất da và các sản phẩm có liên quan</t>
  </si>
  <si>
    <t>Chế biến gỗ và sản xuất sản phẩm từ gỗ, tre, nứa (trừ giường, tủ, bàn, ghế); sản xuất sản phẩm từ rơm, rạ và vật liệu tết bện</t>
  </si>
  <si>
    <t>Sản xuất giấy và sản phẩm từ giấy</t>
  </si>
  <si>
    <t>In, sao chép bản ghi các loại</t>
  </si>
  <si>
    <t>Sản xuất than cốc, sản phẩm dầu mỏ tinh chế</t>
  </si>
  <si>
    <t>Sản xuất sản phẩm từ cao su và plastic</t>
  </si>
  <si>
    <t>Sản xuất sản phẩm từ khoáng phi kim loại khác</t>
  </si>
  <si>
    <t>Sản xuất kim loại</t>
  </si>
  <si>
    <t>Sản xuất sản phẩm từ kim loại đúc sẵn (trừ máy móc, thiết bị)</t>
  </si>
  <si>
    <t>Sản xuất thiết bị điện</t>
  </si>
  <si>
    <t>Sản xuất xe có động cơ</t>
  </si>
  <si>
    <t>Sản xuất phương tiện vận tải khác</t>
  </si>
  <si>
    <t>Sản xuất giường, tủ, bàn, ghế</t>
  </si>
  <si>
    <t>Sửa chữa, bảo dưỡng và lắp đặt máy móc và thiết bị</t>
  </si>
  <si>
    <t>Cung cấp nước; hoạt động quản lý và xử lý rác thải, nước thải</t>
  </si>
  <si>
    <t>Khai thác, xử lý và cung cấp nước</t>
  </si>
  <si>
    <t>Thoát nước và xử lý nước thải</t>
  </si>
  <si>
    <t>1000 lít</t>
  </si>
  <si>
    <t>1000 bao</t>
  </si>
  <si>
    <t>Vải dệt thoi từ sợi tơ (filament) nhân tạo</t>
  </si>
  <si>
    <t>1000 cái</t>
  </si>
  <si>
    <t>Bộ com-lê, quần áo đồng bộ, áo jacket, quần dài, quần yếm, quần soóc cho người lớn không dệt kim hoặc đan móc</t>
  </si>
  <si>
    <t>1000 đôi</t>
  </si>
  <si>
    <t>Ván ép từ gỗ và các vật liệu tương tự</t>
  </si>
  <si>
    <t>1000 chiếc</t>
  </si>
  <si>
    <t>Sản phẩm in khác (quy khổ 13cmx19cm)</t>
  </si>
  <si>
    <t>Triệu trang</t>
  </si>
  <si>
    <t>Dịch vụ phụ thuộc liên quan đến in</t>
  </si>
  <si>
    <t>Dầu và mỡ bôi trơn</t>
  </si>
  <si>
    <t>Phân khoáng hoặc phân hoá học chứa 3 nguyên tố: nitơ, photpho và kali (NPK)</t>
  </si>
  <si>
    <t>Thuốc chứa pênixilin hoặc kháng sinh khác dạng viên</t>
  </si>
  <si>
    <t>Triệu viên</t>
  </si>
  <si>
    <t>Dược phẩm chứa hoóc môn nhưng không có kháng sinh dạng viên</t>
  </si>
  <si>
    <t>Xi măng Portland đen</t>
  </si>
  <si>
    <t>Bê tông trộn sẵn (bê tông tươi)</t>
  </si>
  <si>
    <t>Sắt, thép không hợp kim ở dạng bán thành phẩm</t>
  </si>
  <si>
    <t>Sắt, thép không hợp kim cán phẳng không gia công quá mức cán nguội, dạng cuộn, có chiều rộng ≥ 600mm, chưa được dát phủ, mạ hoặc tráng</t>
  </si>
  <si>
    <t>Ống khác không nối, mặt cắt hình tròn bằng sắt, thép không hợp kim</t>
  </si>
  <si>
    <t>Neo, móc và các bộ phận rời của chúng bằng sắt hoặc thép</t>
  </si>
  <si>
    <t>Dịch vụ sản xuất sản phẩm bằng kim loại chưa được phân vào đâu</t>
  </si>
  <si>
    <t>Động cơ khác, bao gồm cả động cơ vạn năng (một chiều, xoay chiều) có công suất ≤ 37.5 W</t>
  </si>
  <si>
    <t>Bộ phận của thiết bị phân phối và điều khiển điện</t>
  </si>
  <si>
    <t>Dây cách điện đơn dạng cuộn bằng đồng</t>
  </si>
  <si>
    <t>Cáp đồng trục và dây dẫn điện đồng trục khác</t>
  </si>
  <si>
    <t>Cái</t>
  </si>
  <si>
    <t>Thân xe có động cơ dùng cho xe vận tải hàng hóa và xe chở từ 10 người trở lên</t>
  </si>
  <si>
    <t>Các loại cấu kiện nổi khác</t>
  </si>
  <si>
    <t>Tủ bằng gỗ khác (trừ tủ bếp)</t>
  </si>
  <si>
    <t>Triệu KWh</t>
  </si>
  <si>
    <t>Dịch vụ vận hành hệ thống thoát nước</t>
  </si>
  <si>
    <t xml:space="preserve">III. Nguồn thu ngân sách cấp tỉnh </t>
  </si>
  <si>
    <t xml:space="preserve">  1. Thu nội địa</t>
  </si>
  <si>
    <t xml:space="preserve">  2. Thu hoạt động xuất nhập khẩu</t>
  </si>
  <si>
    <t>I . Tổng thu ngân sách nhà nước theo dự toán giao</t>
  </si>
  <si>
    <t xml:space="preserve">  - Vốn cân đối ngân sách tỉnh</t>
  </si>
  <si>
    <t xml:space="preserve">  - Vốn TW hỗ trợ đầu tư theo mục tiêu</t>
  </si>
  <si>
    <t xml:space="preserve">  - Vốn nước ngoài (ODA)</t>
  </si>
  <si>
    <t xml:space="preserve">  - Xổ số kiến thiết</t>
  </si>
  <si>
    <t xml:space="preserve">  - Vốn khác</t>
  </si>
  <si>
    <t xml:space="preserve">  - Vốn cân đối ngân sách huyện</t>
  </si>
  <si>
    <t xml:space="preserve">  - Vốn tỉnh hỗ trợ đầu tư theo mục tiêu</t>
  </si>
  <si>
    <t>II. Thu ngân sách địa phương</t>
  </si>
  <si>
    <t>Sản xuất thuốc, hóa dược và dược liệu</t>
  </si>
  <si>
    <t>Sản xuất hóa chất và sản phẩm hóa chất</t>
  </si>
  <si>
    <t>Hoạt động thu gom, xử lý và tiêu hủy rác thải; tái chế phế liệu</t>
  </si>
  <si>
    <t>Công nghiệp chế biến, chế tạo</t>
  </si>
  <si>
    <t>Tổng chi ngân sách địa phương</t>
  </si>
  <si>
    <t xml:space="preserve">Đậu phộng </t>
  </si>
  <si>
    <t xml:space="preserve">Ngô </t>
  </si>
  <si>
    <t>Rau đông xuân các loại</t>
  </si>
  <si>
    <t>Dịch vụ khác</t>
  </si>
  <si>
    <t>Bán lẻ hàng hóa</t>
  </si>
  <si>
    <t>Dịch vụ lưu trú</t>
  </si>
  <si>
    <t>Phân theo nhóm ngành hàng</t>
  </si>
  <si>
    <t>Bưu chính, chuyển phát</t>
  </si>
  <si>
    <t>Điện mặt trời</t>
  </si>
  <si>
    <t>Dịch vụ lắp đặt cho máy thông dụng khác chưa được phân vào đâu</t>
  </si>
  <si>
    <t>Vốn ngân sách Nhà nước cấp huyện</t>
  </si>
  <si>
    <t>Thực hiện</t>
  </si>
  <si>
    <t>kỳ này</t>
  </si>
  <si>
    <t>VẬN CHUYỂN HÀNG HÓA (1000 Tấn)</t>
  </si>
  <si>
    <t>LUÂN CHUYỂN HÀNG HÓA (1000 Tấn.Km)</t>
  </si>
  <si>
    <t>Đơn vị tính: Tỷ đồng</t>
  </si>
  <si>
    <t xml:space="preserve">Dư nợ tín dụng </t>
  </si>
  <si>
    <t>Phân theo kỳ hạn</t>
  </si>
  <si>
    <t>Phân theo loại tiền tệ</t>
  </si>
  <si>
    <t xml:space="preserve"> Phân theo loại tiền tệ</t>
  </si>
  <si>
    <t>VẬN CHUYỂN HÀNH KHÁCH  (1000.HK)</t>
  </si>
  <si>
    <t>LUÂN CHUYỂN HÀNH KHÁCH (1000 HK.Km)</t>
  </si>
  <si>
    <t>III. May mặc, mũ nón, giày dép</t>
  </si>
  <si>
    <t xml:space="preserve">Huy động vốn </t>
  </si>
  <si>
    <t>Ước tính</t>
  </si>
  <si>
    <t>quý I</t>
  </si>
  <si>
    <t>năm</t>
  </si>
  <si>
    <t>TỔNG SỐ</t>
  </si>
  <si>
    <t>Vốn đầu tư thuộc ngân sách Nhà nước</t>
  </si>
  <si>
    <t>Vốn trái phiếu Chính phủ</t>
  </si>
  <si>
    <t>Vốn tín dụng đầu tư theo kế hoạch NN</t>
  </si>
  <si>
    <t>Vốn vay từ các nguồn khác 
(của khu vực Nhà nước)</t>
  </si>
  <si>
    <t>Vốn đầu tư của doanh nghiệp Nhà nước 
(Vốn tự có)</t>
  </si>
  <si>
    <t>Vốn đầu tư của dân cư và tư nhân</t>
  </si>
  <si>
    <t>Vốn đầu tư trực tiếp nước ngoài</t>
  </si>
  <si>
    <t>quý IV</t>
  </si>
  <si>
    <t xml:space="preserve">so với </t>
  </si>
  <si>
    <t>quý trước</t>
  </si>
  <si>
    <t>cùng kỳ</t>
  </si>
  <si>
    <t>"</t>
  </si>
  <si>
    <t>Sản xuất sản phẩm điện tử, máy vi tính và sản phẩm quang học</t>
  </si>
  <si>
    <t>Sản xuất máy móc, thiết bị chưa được phân vào đâu</t>
  </si>
  <si>
    <t>Sản xuất và phân phối điện, khí đốt, nước nóng, hơi nước và điều hoà không khí</t>
  </si>
  <si>
    <t>Điốt phát sáng</t>
  </si>
  <si>
    <t>Máy và thiết bị cơ khí khác có chức năng riêng biệt chưa được phân vào đâu</t>
  </si>
  <si>
    <t>Sợi xe từ các loại sợi tự nhiên: bông, đay, lanh, xơ dừa, cói ...</t>
  </si>
  <si>
    <t>Dịch vụ sản xuất hoá dược và dược liệu</t>
  </si>
  <si>
    <t>Thiết bị bán dẫn khác</t>
  </si>
  <si>
    <t>Dịch vụ thu gom rác thải không độc hại có thể tái chế</t>
  </si>
  <si>
    <t>1. Tổng sản phẩm trên địa bàn theo giá hiện hành</t>
  </si>
  <si>
    <t>Cơ cấu</t>
  </si>
  <si>
    <t>Nông, lâm nghiệp và thủy sản</t>
  </si>
  <si>
    <t>Công nghiệp và xây dựng</t>
  </si>
  <si>
    <t>Dịch vụ</t>
  </si>
  <si>
    <t>Thuế sản phẩm trừ trợ cấp sản phẩm</t>
  </si>
  <si>
    <t>2. Tổng sản phẩm trên địa bàn theo giá so sánh 2010</t>
  </si>
  <si>
    <t xml:space="preserve">Ước tính </t>
  </si>
  <si>
    <t>Cây công nghiệp</t>
  </si>
  <si>
    <t>Cao su</t>
  </si>
  <si>
    <t xml:space="preserve">    Diện tích trồng (Ha)</t>
  </si>
  <si>
    <t xml:space="preserve">    Sản lượng (Tấn)</t>
  </si>
  <si>
    <t>Cây ăn quả</t>
  </si>
  <si>
    <t>Cam</t>
  </si>
  <si>
    <t>Xoài</t>
  </si>
  <si>
    <t>Dừa</t>
  </si>
  <si>
    <t>Chuối</t>
  </si>
  <si>
    <t>Dứa</t>
  </si>
  <si>
    <t>Trâu (Con)</t>
  </si>
  <si>
    <t>Bò (Con)</t>
  </si>
  <si>
    <t>Lợn (Con)</t>
  </si>
  <si>
    <t>Gia cầm (Nghìn con)</t>
  </si>
  <si>
    <t xml:space="preserve">   Gà (Nghìn con)</t>
  </si>
  <si>
    <t xml:space="preserve">   Vịt, ngan, ngỗng (Nghìn con)</t>
  </si>
  <si>
    <t xml:space="preserve">Tổng sản lượng thủy sản </t>
  </si>
  <si>
    <t>Cá</t>
  </si>
  <si>
    <t>Tôm</t>
  </si>
  <si>
    <t>Thủy sản khác</t>
  </si>
  <si>
    <t xml:space="preserve">Sản lượng thủy sản nuôi trồng </t>
  </si>
  <si>
    <t xml:space="preserve">Sản lượng thủy sản khai thác </t>
  </si>
  <si>
    <t>Túi xách</t>
  </si>
  <si>
    <t>Ba lô</t>
  </si>
  <si>
    <t>Thuốc lá có đầu lọc</t>
  </si>
  <si>
    <t>Thức ăn cho thủy sản</t>
  </si>
  <si>
    <t>Vốn khác của nhà nước</t>
  </si>
  <si>
    <t>Sơn và vộc ni, tan trong môi trường không chứa nước</t>
  </si>
  <si>
    <t>Sản phẩm gia dụng và sản phẩm phục vụ vệ sinh khác bằng plastic</t>
  </si>
  <si>
    <t xml:space="preserve">6. Sản lượng thủy sản </t>
  </si>
  <si>
    <t>9. Vốn đầu tư thực hiện trên địa bàn theo giá hiện hành</t>
  </si>
  <si>
    <t xml:space="preserve">10. Vốn đầu tư thực hiện từ nguồn vốn ngân sách nhà nước </t>
  </si>
  <si>
    <t>20. Hoạt động ngân hàng</t>
  </si>
  <si>
    <t>21. Trật tự, an toàn xã hội</t>
  </si>
  <si>
    <t>năm 2024</t>
  </si>
  <si>
    <t>Dịch vụ lữ hành và hoạt động hỗ trợ du lịch</t>
  </si>
  <si>
    <t>4. Vật phẩm văn hóa, giáo dục</t>
  </si>
  <si>
    <t>3. Đồ dùng, dụng cụ, trang thiết bị gia đình</t>
  </si>
  <si>
    <t>2. Hàng may mặc</t>
  </si>
  <si>
    <t>1. Lương thực, thực phẩm</t>
  </si>
  <si>
    <t>5. Gỗ và vật liệu xây dựng</t>
  </si>
  <si>
    <t>6. Ô tô các loại</t>
  </si>
  <si>
    <t>7. Phương tiện đi lại (trừ ô tô, kể cả phụ tùng)</t>
  </si>
  <si>
    <t>8. Xăng, dầu các loại</t>
  </si>
  <si>
    <t>9. Nhiên liệu khác (trừ xăng, dầu)</t>
  </si>
  <si>
    <t>10. Đá quý, kim loại quý và sản phẩm</t>
  </si>
  <si>
    <t>11. Hàng hóa khác</t>
  </si>
  <si>
    <t>12. Sửa chữa xe có động cơ, mô tô, xe máy và xe có động cơ</t>
  </si>
  <si>
    <t>Thuỷ hải sản đã được chế biến bảo quản khác dùng làm thức ăn cho người</t>
  </si>
  <si>
    <t>Phân bón và các hỗn hợp nitơ khác chưa phân vào đâu</t>
  </si>
  <si>
    <t>Ống tuýp, ống dẫn và ống vòi loại cứng</t>
  </si>
  <si>
    <t>Sắt, thép không hợp kim dạng thỏi đúc hoặc dạng thô khác</t>
  </si>
  <si>
    <t>Gạo đã xay xát toàn bộ hoặc sơ bộ, đã hoặc chưa đánh bóng hạt hoặc hồ</t>
  </si>
  <si>
    <t>Giường bằng gỗ các loại</t>
  </si>
  <si>
    <r>
      <t>3. Sản xuất nông nghiệ</t>
    </r>
    <r>
      <rPr>
        <b/>
        <sz val="14"/>
        <color theme="1"/>
        <rFont val="Times New Roman"/>
        <family val="1"/>
      </rPr>
      <t>p đến ngày 20 tháng 3</t>
    </r>
    <r>
      <rPr>
        <b/>
        <sz val="14"/>
        <rFont val="Times New Roman"/>
        <family val="1"/>
      </rPr>
      <t xml:space="preserve"> năm 2025</t>
    </r>
  </si>
  <si>
    <t>Lúa đông xuân 2024/2025</t>
  </si>
  <si>
    <t>Lúa hè thu 2025</t>
  </si>
  <si>
    <t>Lúa mùa 2024/2025</t>
  </si>
  <si>
    <t xml:space="preserve">Cây mía </t>
  </si>
  <si>
    <t>năm 2025</t>
  </si>
  <si>
    <t xml:space="preserve">Năm 2025 so </t>
  </si>
  <si>
    <t>năm 2024 (%)</t>
  </si>
  <si>
    <t>5. Chăn nuôi tại thời điểm 31/03/2025</t>
  </si>
  <si>
    <t>7. Chỉ số sản xuất ngành công nghiệp tháng 3 năm 2025</t>
  </si>
  <si>
    <t>8. Sản phẩm chủ yếu ngành công nghiệp tháng 3 năm 2025</t>
  </si>
  <si>
    <t>Tháng 3/2025
 so với tháng
 3/2024 (%)</t>
  </si>
  <si>
    <t>Lũy kế cuối 3/2025
 so với cùng kỳ (%)</t>
  </si>
  <si>
    <t>12. Doanh thu bán lẻ hàng hóa tháng 3 năm 2025</t>
  </si>
  <si>
    <t xml:space="preserve">Cộng dồn
từ đầu năm
đến cuối
tháng 3
năm 2025
</t>
  </si>
  <si>
    <t xml:space="preserve">Dự tính
tháng 3
năm 2025
</t>
  </si>
  <si>
    <t xml:space="preserve">Thực hiện
tháng 02
năm 2025
</t>
  </si>
  <si>
    <t>Chỉ số giá tháng 3/2025 so với (%)</t>
  </si>
  <si>
    <t>15. Doanh thu vận tải kho bãi và dịch vụ hỗ trợ vận tải tháng 3 năm 2025</t>
  </si>
  <si>
    <t xml:space="preserve">16. Vận tải hành khách của địa phương tháng 3 năm 2025                 </t>
  </si>
  <si>
    <t xml:space="preserve">17. Vận tải hàng hóa của địa phương tháng 3 năm 2025        </t>
  </si>
  <si>
    <t>Chi phát sinh ngân sách cấp tỉnh</t>
  </si>
  <si>
    <t>Lũy kế
đến cuối
3/2025
so với
cùng kỳ
(%)</t>
  </si>
  <si>
    <t xml:space="preserve">Tháng
3/2025
so với
3/2024
(%)
</t>
  </si>
  <si>
    <t xml:space="preserve">So với
tháng
trước
</t>
  </si>
  <si>
    <t xml:space="preserve">Lũy kế từ
đầu năm
đến cuối
tháng 3
năm 2025
</t>
  </si>
  <si>
    <t xml:space="preserve">Ước tháng
 3/2025
</t>
  </si>
  <si>
    <t xml:space="preserve">Đơn 
vị tính
</t>
  </si>
  <si>
    <t xml:space="preserve">Lũy kế
từ đầu
năm đến
cuối tháng
3/2025
</t>
  </si>
  <si>
    <t>Tháng 3
năm 2025
so với
tháng 3
năm 2024
(%)</t>
  </si>
  <si>
    <t>Lũy kế
cuối tháng
3 năm 2025
so với
cùng kỳ
(%)</t>
  </si>
  <si>
    <t xml:space="preserve">Tháng 3
năm 2025
so với
tháng trước
</t>
  </si>
  <si>
    <t>Bình quân
cùng kỳ</t>
  </si>
  <si>
    <t>Kỳ gốc
năm
2019</t>
  </si>
  <si>
    <t>Tháng 12
năm
2024</t>
  </si>
  <si>
    <t>Cùng
tháng năm
2024</t>
  </si>
  <si>
    <t xml:space="preserve">Tháng
trước
</t>
  </si>
  <si>
    <t>Lũy kế
cuối
3/2025
so với
cùng kỳ
(%)</t>
  </si>
  <si>
    <t>Tháng
3/2025
so với
tháng
 3/2024
(%)</t>
  </si>
  <si>
    <t>Cộng
dồn từ
đầu năm
đến cuối
tháng 3
năm 2025</t>
  </si>
  <si>
    <t xml:space="preserve">Dự tính
tháng
3 năm
2025
</t>
  </si>
  <si>
    <t xml:space="preserve">Thực
hiện
tháng
02 năm
2025
</t>
  </si>
  <si>
    <t>Lũy kế
thực hiện
so với
cùng kỳ
năm trước
(%)</t>
  </si>
  <si>
    <t>Lũy kế
thực hiện
so với
dự toán
năm 2025
(%)</t>
  </si>
  <si>
    <t xml:space="preserve">Ước
tháng 3
năm 2025
</t>
  </si>
  <si>
    <t>Vốn ngân sách Nhà nước cấp tỉnh</t>
  </si>
  <si>
    <t xml:space="preserve">Thực hiện </t>
  </si>
  <si>
    <t xml:space="preserve">cùng kỳ </t>
  </si>
  <si>
    <t>năm trước</t>
  </si>
  <si>
    <t>(%)</t>
  </si>
  <si>
    <t>Quý I/2024</t>
  </si>
  <si>
    <t>Quý I/2025</t>
  </si>
  <si>
    <t xml:space="preserve">Quý I/2025 so </t>
  </si>
  <si>
    <t>Tháng
02/2025
so với
cùng kỳ</t>
  </si>
  <si>
    <t>Tháng
3/2025
so với
tháng trước</t>
  </si>
  <si>
    <t>Tháng
3/2025
so với
cùng kỳ</t>
  </si>
  <si>
    <t>Lũy kế
cuối tháng
3/2025 so
cùng kỳ</t>
  </si>
  <si>
    <t>I/2025</t>
  </si>
  <si>
    <t>Quý</t>
  </si>
  <si>
    <t>Tháng 3
năm 2025
 so với
tháng 3
năm 2024
(%)</t>
  </si>
  <si>
    <t>Lũy kế
cuối tháng 3
năm 2025
 so với
cùng kỳ
(%)</t>
  </si>
  <si>
    <t xml:space="preserve">Cộng dồn
từ đầu
năm đến
cuối tháng 3
năm 2025
</t>
  </si>
  <si>
    <t>Quý I/2025
so cùng kỳ (%)</t>
  </si>
  <si>
    <t>Quý I
năm 2025</t>
  </si>
  <si>
    <t>Đơn
vị tính</t>
  </si>
  <si>
    <t xml:space="preserve">Trong đó:  </t>
  </si>
  <si>
    <t>1- Lương thực</t>
  </si>
  <si>
    <t>2- Thực phẩm</t>
  </si>
  <si>
    <t>3- Ăn uống ngoài gia đình</t>
  </si>
  <si>
    <t xml:space="preserve">   Trong đó: Thu từ quỹ sử dụng đất</t>
  </si>
  <si>
    <t>TOÀN NGÀNH</t>
  </si>
  <si>
    <t>Đơn vị tính: Triệu đồng</t>
  </si>
  <si>
    <t>ĐVT: Tỷ đồng</t>
  </si>
  <si>
    <t xml:space="preserve"> quý I
năm 2024
(%)  </t>
  </si>
  <si>
    <t>quý I
năm 2025
(%)</t>
  </si>
  <si>
    <t xml:space="preserve">quý I
năm 2025
</t>
  </si>
  <si>
    <t xml:space="preserve"> quý I
năm 2024
  </t>
  </si>
  <si>
    <t>Quý I
năm 2025
so quý I 
năm 2024
(%)</t>
  </si>
  <si>
    <t xml:space="preserve">Ước tính
quý I
năm 2025
</t>
  </si>
  <si>
    <t xml:space="preserve">Thực hiện
 quý I
năm 2024
</t>
  </si>
  <si>
    <t>với quý I/2024 (%)</t>
  </si>
  <si>
    <t>Ngắn hạn</t>
  </si>
  <si>
    <t>Trung và dài hạn</t>
  </si>
  <si>
    <t>Đồng Việt Nam</t>
  </si>
  <si>
    <t xml:space="preserve">Ngoại tệ </t>
  </si>
  <si>
    <t>Cà phê bột các loại (gồm cả cà phê hương liệu)</t>
  </si>
  <si>
    <t>Dịch vụ sản xuất các loại hàng dệt khác chưa được phân vào đâu</t>
  </si>
  <si>
    <t>Giày, dép có đế hoặc mũ bằng da</t>
  </si>
  <si>
    <t>Hộp và thùng bằng giấy nhăn và bìa nhăn</t>
  </si>
  <si>
    <t>Sản phẩm bằng plastic còn lại chưa phân vào đâu</t>
  </si>
  <si>
    <t>Hợp kim sắt khác</t>
  </si>
  <si>
    <t>Sắt, thép không hợp kim cán phẳng có chiều rộng ≥ 600mm, được mạ hoặc tráng kẽm bằng phương pháp khác</t>
  </si>
  <si>
    <t>Sắt, thép không hợp kim dạng góc, khuôn, hình</t>
  </si>
  <si>
    <t>Thanh nhôm, que nhôm, nhôm ở dạng hình</t>
  </si>
  <si>
    <t>Thiết bị dùng cho dàn giáo, ván khuôn, vật chống hoặc cột trụ chống hầm lò bằng sắt, thép, nhôm</t>
  </si>
  <si>
    <t>Gang thỏi không hợp kim có hàm lượng phospho trên 0,5% tính theo trọng lượng</t>
  </si>
  <si>
    <r>
      <t>1000 m</t>
    </r>
    <r>
      <rPr>
        <vertAlign val="superscript"/>
        <sz val="12"/>
        <rFont val="Times New Roman"/>
        <family val="1"/>
      </rPr>
      <t>2</t>
    </r>
  </si>
  <si>
    <r>
      <t>M</t>
    </r>
    <r>
      <rPr>
        <vertAlign val="superscript"/>
        <sz val="12"/>
        <rFont val="Times New Roman"/>
        <family val="1"/>
      </rPr>
      <t>3</t>
    </r>
  </si>
  <si>
    <r>
      <t>1000 m</t>
    </r>
    <r>
      <rPr>
        <vertAlign val="superscript"/>
        <sz val="12"/>
        <rFont val="Times New Roman"/>
        <family val="1"/>
      </rPr>
      <t>3</t>
    </r>
  </si>
  <si>
    <t>ĐVT: Tấn</t>
  </si>
  <si>
    <t xml:space="preserve"> Thu tiền sử dụng đất</t>
  </si>
  <si>
    <t xml:space="preserve"> Trong đó:</t>
  </si>
  <si>
    <t>Thu xổ số kiến thiết</t>
  </si>
  <si>
    <t>Trong đó:</t>
  </si>
  <si>
    <t xml:space="preserve">Chi đầu tư phát triển </t>
  </si>
  <si>
    <t xml:space="preserve">Chi thường xuyên </t>
  </si>
  <si>
    <t>Chi ngân sách cấp tỉnh theo dự toán</t>
  </si>
  <si>
    <t>Chi trả nợ gốc</t>
  </si>
  <si>
    <t>Chi tạm ứng</t>
  </si>
  <si>
    <t>Chi bổ sung ngân sách cấp huyện</t>
  </si>
  <si>
    <t>Chi nộp lên ngân sách trung ương</t>
  </si>
  <si>
    <t>Quý I/205 so với quý I/2024
(%)</t>
  </si>
  <si>
    <t xml:space="preserve">Ước thực hiện quý I năm 2025
</t>
  </si>
  <si>
    <t xml:space="preserve">Thực hiện quý I năm 2024
</t>
  </si>
  <si>
    <t xml:space="preserve">Dự toán
năm 2025
 </t>
  </si>
  <si>
    <t>11. Tổng mức bán lẻ hàng hóa và doanh thu dịch vụ tiêu dùng tháng 3 năm 2025</t>
  </si>
  <si>
    <t>13. Doanh thu dịch vụ lưu trú, ăn uống và du lịch lữ hành tháng 3 năm 2025</t>
  </si>
  <si>
    <t>14. Chỉ số giá tiêu dùng, chỉ số giá vàng và chỉ số giá đô la Mỹ tháng 3 năm 2025</t>
  </si>
  <si>
    <t>4. Kết quả sản xuất một số cây lâu năm chủ yếu ước đến thời điểm ngày 20/3/2025</t>
  </si>
  <si>
    <t>18. Thu ngân sách nhà nước trên địa bàn đến ngày 31/3/2025</t>
  </si>
  <si>
    <t xml:space="preserve">Lũy kế
thực hiện
đến cuối
ngày
31/3/2025
</t>
  </si>
  <si>
    <t>19. Chi ngân sách địa phương đến ngày 31/3/2025</t>
  </si>
  <si>
    <t>Trong đó: Cá tra công nghiệp</t>
  </si>
  <si>
    <t>Trong đó: Tôm sú</t>
  </si>
  <si>
    <r>
      <rPr>
        <i/>
        <sz val="12"/>
        <color theme="0"/>
        <rFont val="Times New Roman"/>
        <family val="1"/>
      </rPr>
      <t>Trong đó:</t>
    </r>
    <r>
      <rPr>
        <i/>
        <sz val="12"/>
        <rFont val="Times New Roman"/>
        <family val="1"/>
      </rPr>
      <t>Tôm thẻ</t>
    </r>
  </si>
  <si>
    <t>Khai thác biển</t>
  </si>
  <si>
    <t>Khai thác nội địa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</si>
</sst>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_(* \(#,##0\);_(* &quot;-&quot;_);_(@_)"/>
    <numFmt numFmtId="43" formatCode="_(* #,##0.00_);_(* \(#,##0.00\);_(* &quot;-&quot;??_);_(@_)"/>
    <numFmt numFmtId="164" formatCode="0.0"/>
    <numFmt numFmtId="165" formatCode="_-* #,##0\ _P_t_s_-;\-* #,##0\ _P_t_s_-;_-* &quot;-&quot;\ _P_t_s_-;_-@_-"/>
    <numFmt numFmtId="166" formatCode="_(* #,##0_);_(* \(#,##0\);_(* &quot;-&quot;??_);_(@_)"/>
    <numFmt numFmtId="167" formatCode="#,##0.000"/>
    <numFmt numFmtId="168" formatCode="#,###.00;\-#,###.00"/>
    <numFmt numFmtId="169" formatCode="_(* #,##0.0_);_(* \(#,##0.0\);_(* &quot;-&quot;??_);_(@_)"/>
    <numFmt numFmtId="170" formatCode="#,##0.0"/>
    <numFmt numFmtId="171" formatCode="_(* #,##0.00_);_(* \(#,##0.00\);_(* &quot;&quot;&quot;&quot;\-&quot;&quot;&quot;&quot;_);_(@_)"/>
    <numFmt numFmtId="172" formatCode="0.000"/>
    <numFmt numFmtId="173" formatCode="_(* #,##0.00_);_(* \(#,##0.00\);_(* &quot;-&quot;????_);_(@_)"/>
    <numFmt numFmtId="174" formatCode="_-* #,##0\ _₫_-;\-* #,##0\ _₫_-;_-* &quot;-&quot;??\ _₫_-;_-@_-"/>
    <numFmt numFmtId="175" formatCode="_-* #,##0.0\ _₫_-;\-* #,##0.0\ _₫_-;_-* &quot;-&quot;??\ _₫_-;_-@_-"/>
    <numFmt numFmtId="176" formatCode="_-* #,##0.00\ _₫_-;\-* #,##0.00\ _₫_-;_-* &quot;-&quot;??\ _₫_-;_-@_-"/>
    <numFmt numFmtId="177" formatCode="_(* #,##0_);_(* \(#,##0\);_(* &quot;&quot;&quot;&quot;\-&quot;&quot;&quot;&quot;_);_(@_)"/>
    <numFmt numFmtId="178" formatCode="#,##0.00_ ;\-#,##0.00\ "/>
    <numFmt numFmtId="179" formatCode="#,##0.000_ ;\-#,##0.000\ "/>
    <numFmt numFmtId="180" formatCode="#,##0_ ;\-#,##0\ "/>
  </numFmts>
  <fonts count="58">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2"/>
      <name val=".VnTime"/>
      <family val="2"/>
    </font>
    <font>
      <sz val="10"/>
      <name val="MS Sans Serif"/>
      <family val="2"/>
    </font>
    <font>
      <b/>
      <sz val="9"/>
      <name val="Times New Roman"/>
      <family val="1"/>
    </font>
    <font>
      <sz val="9"/>
      <name val="Times New Roman"/>
      <family val="1"/>
    </font>
    <font>
      <sz val="8"/>
      <name val="MS Sans Serif"/>
      <family val="2"/>
    </font>
    <font>
      <sz val="10"/>
      <name val="Times New Roman"/>
      <family val="1"/>
    </font>
    <font>
      <b/>
      <sz val="10"/>
      <name val="Times New Roman"/>
      <family val="1"/>
    </font>
    <font>
      <b/>
      <i/>
      <sz val="10"/>
      <name val="Times New Roman"/>
      <family val="1"/>
    </font>
    <font>
      <b/>
      <sz val="12"/>
      <name val="Times New Roman"/>
      <family val="1"/>
    </font>
    <font>
      <sz val="12"/>
      <name val="Times New Roman"/>
      <family val="1"/>
    </font>
    <font>
      <b/>
      <i/>
      <sz val="12"/>
      <name val="Times New Roman"/>
      <family val="1"/>
    </font>
    <font>
      <sz val="10"/>
      <name val=".VnArial"/>
      <family val="2"/>
    </font>
    <font>
      <b/>
      <sz val="15"/>
      <name val="Times New Roman"/>
      <family val="1"/>
    </font>
    <font>
      <b/>
      <sz val="11"/>
      <name val="Times New Roman"/>
      <family val="1"/>
    </font>
    <font>
      <sz val="11"/>
      <name val="Times New Roman"/>
      <family val="1"/>
    </font>
    <font>
      <sz val="10"/>
      <name val="Arial"/>
      <family val="2"/>
    </font>
    <font>
      <sz val="13"/>
      <color theme="1"/>
      <name val=".VnTime"/>
      <family val="2"/>
    </font>
    <font>
      <b/>
      <sz val="13"/>
      <color theme="1"/>
      <name val="Times New Roman"/>
      <family val="1"/>
    </font>
    <font>
      <sz val="10"/>
      <color theme="1"/>
      <name val="Times New Roman"/>
      <family val="1"/>
    </font>
    <font>
      <b/>
      <sz val="10"/>
      <color theme="1"/>
      <name val="Times New Roman"/>
      <family val="1"/>
    </font>
    <font>
      <b/>
      <sz val="10"/>
      <color indexed="8"/>
      <name val="Times New Roman"/>
      <family val="1"/>
    </font>
    <font>
      <i/>
      <sz val="12"/>
      <name val="Times New Roman"/>
      <family val="1"/>
    </font>
    <font>
      <i/>
      <sz val="10"/>
      <name val="Times New Roman"/>
      <family val="1"/>
    </font>
    <font>
      <sz val="11"/>
      <color rgb="FF000000"/>
      <name val="Calibri"/>
      <family val="2"/>
    </font>
    <font>
      <b/>
      <sz val="12"/>
      <color theme="1"/>
      <name val="Times New Roman"/>
      <family val="1"/>
    </font>
    <font>
      <sz val="12"/>
      <name val="Arial"/>
      <family val="2"/>
    </font>
    <font>
      <b/>
      <i/>
      <sz val="12"/>
      <color theme="1"/>
      <name val="Times New Roman"/>
      <family val="1"/>
    </font>
    <font>
      <sz val="12"/>
      <color theme="1"/>
      <name val="Times New Roman"/>
      <family val="1"/>
    </font>
    <font>
      <sz val="12"/>
      <name val="VNTime"/>
    </font>
    <font>
      <sz val="14"/>
      <color indexed="8"/>
      <name val="Times New Roman"/>
      <family val="2"/>
    </font>
    <font>
      <sz val="11"/>
      <color theme="1"/>
      <name val="Times New Roman"/>
      <family val="1"/>
    </font>
    <font>
      <i/>
      <sz val="11"/>
      <color theme="1"/>
      <name val="Times New Roman"/>
      <family val="1"/>
    </font>
    <font>
      <b/>
      <sz val="14"/>
      <color theme="1"/>
      <name val="Times New Roman"/>
      <family val="1"/>
    </font>
    <font>
      <b/>
      <i/>
      <sz val="12"/>
      <color indexed="63"/>
      <name val="Times New Roman"/>
      <family val="1"/>
    </font>
    <font>
      <sz val="12"/>
      <color indexed="63"/>
      <name val="Times New Roman"/>
      <family val="1"/>
    </font>
    <font>
      <b/>
      <sz val="11"/>
      <color theme="1"/>
      <name val="Times New Roman"/>
      <family val="1"/>
    </font>
    <font>
      <i/>
      <sz val="12"/>
      <color theme="1"/>
      <name val="Times New Roman"/>
      <family val="1"/>
    </font>
    <font>
      <sz val="9"/>
      <color theme="1"/>
      <name val="Times New Roman"/>
      <family val="1"/>
    </font>
    <font>
      <b/>
      <sz val="11"/>
      <color rgb="FFFF0000"/>
      <name val="Times New Roman"/>
      <family val="1"/>
    </font>
    <font>
      <sz val="11"/>
      <name val="Arial"/>
      <family val="2"/>
    </font>
    <font>
      <b/>
      <sz val="14"/>
      <name val="Times New Roman"/>
      <family val="1"/>
    </font>
    <font>
      <sz val="14"/>
      <name val="Times New Roman"/>
      <family val="1"/>
    </font>
    <font>
      <sz val="10"/>
      <name val="Arial"/>
      <family val="2"/>
    </font>
    <font>
      <sz val="12"/>
      <color indexed="8"/>
      <name val="Times New Roman"/>
      <family val="1"/>
    </font>
    <font>
      <b/>
      <sz val="12"/>
      <color indexed="16"/>
      <name val="Times New Roman"/>
      <family val="1"/>
    </font>
    <font>
      <sz val="12"/>
      <color rgb="FFFF0000"/>
      <name val="Times New Roman"/>
      <family val="1"/>
    </font>
    <font>
      <b/>
      <sz val="11.5"/>
      <name val="Times New Roman"/>
      <family val="1"/>
    </font>
    <font>
      <b/>
      <i/>
      <sz val="10"/>
      <color theme="1"/>
      <name val="Times New Roman"/>
      <family val="1"/>
    </font>
    <font>
      <sz val="10"/>
      <color rgb="FFFF0000"/>
      <name val="Times New Roman"/>
      <family val="1"/>
    </font>
    <font>
      <vertAlign val="superscript"/>
      <sz val="12"/>
      <name val="Times New Roman"/>
      <family val="1"/>
    </font>
    <font>
      <b/>
      <sz val="14"/>
      <color rgb="FFFF0000"/>
      <name val="Times New Roman"/>
      <family val="1"/>
    </font>
    <font>
      <i/>
      <sz val="12"/>
      <color theme="0"/>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0">
    <xf numFmtId="0" fontId="0" fillId="0" borderId="0"/>
    <xf numFmtId="43" fontId="3" fillId="0" borderId="0" applyFont="0" applyFill="0" applyBorder="0" applyAlignment="0" applyProtection="0"/>
    <xf numFmtId="41" fontId="21" fillId="0" borderId="0" applyFont="0" applyFill="0" applyBorder="0" applyAlignment="0" applyProtection="0"/>
    <xf numFmtId="41" fontId="5" fillId="0" borderId="0" applyFont="0" applyFill="0" applyBorder="0" applyAlignment="0" applyProtection="0"/>
    <xf numFmtId="43" fontId="21" fillId="0" borderId="0" applyFont="0" applyFill="0" applyBorder="0" applyAlignment="0" applyProtection="0"/>
    <xf numFmtId="165" fontId="6" fillId="0" borderId="0" applyFont="0" applyFill="0" applyBorder="0" applyAlignment="0" applyProtection="0"/>
    <xf numFmtId="0" fontId="10" fillId="0" borderId="0" applyAlignment="0">
      <alignment vertical="top" wrapText="1"/>
      <protection locked="0"/>
    </xf>
    <xf numFmtId="41" fontId="17" fillId="0" borderId="0"/>
    <xf numFmtId="0" fontId="5" fillId="0" borderId="0"/>
    <xf numFmtId="0" fontId="22" fillId="0" borderId="0"/>
    <xf numFmtId="0" fontId="6" fillId="0" borderId="0"/>
    <xf numFmtId="0" fontId="6" fillId="0" borderId="0"/>
    <xf numFmtId="0" fontId="6" fillId="0" borderId="0"/>
    <xf numFmtId="0" fontId="7" fillId="0" borderId="0"/>
    <xf numFmtId="0" fontId="3" fillId="0" borderId="0"/>
    <xf numFmtId="0" fontId="29" fillId="0" borderId="0"/>
    <xf numFmtId="0" fontId="7" fillId="0" borderId="0"/>
    <xf numFmtId="0" fontId="6" fillId="0" borderId="0"/>
    <xf numFmtId="0" fontId="6" fillId="0" borderId="0"/>
    <xf numFmtId="0" fontId="34" fillId="0" borderId="0"/>
    <xf numFmtId="0" fontId="3" fillId="0" borderId="0"/>
    <xf numFmtId="0" fontId="35" fillId="0" borderId="0"/>
    <xf numFmtId="0" fontId="6" fillId="0" borderId="0"/>
    <xf numFmtId="0" fontId="2" fillId="0" borderId="0"/>
    <xf numFmtId="0" fontId="1" fillId="0" borderId="0"/>
    <xf numFmtId="176" fontId="1" fillId="0" borderId="0" applyFont="0" applyFill="0" applyBorder="0" applyAlignment="0" applyProtection="0"/>
    <xf numFmtId="0" fontId="3" fillId="0" borderId="0"/>
    <xf numFmtId="0" fontId="3" fillId="0" borderId="0"/>
    <xf numFmtId="9" fontId="48" fillId="0" borderId="0" applyFont="0" applyFill="0" applyBorder="0" applyAlignment="0" applyProtection="0"/>
    <xf numFmtId="41" fontId="3" fillId="0" borderId="0" applyFont="0" applyFill="0" applyBorder="0" applyAlignment="0" applyProtection="0"/>
  </cellStyleXfs>
  <cellXfs count="467">
    <xf numFmtId="0" fontId="0" fillId="0" borderId="0" xfId="0"/>
    <xf numFmtId="0" fontId="11" fillId="0" borderId="0" xfId="0" applyFont="1"/>
    <xf numFmtId="0" fontId="11" fillId="0" borderId="0" xfId="0" applyFont="1" applyAlignment="1">
      <alignment vertical="center"/>
    </xf>
    <xf numFmtId="0" fontId="18" fillId="0" borderId="0" xfId="0" applyFont="1" applyAlignment="1">
      <alignment vertical="center" wrapText="1"/>
    </xf>
    <xf numFmtId="164" fontId="11" fillId="0" borderId="0" xfId="0" applyNumberFormat="1" applyFont="1"/>
    <xf numFmtId="0" fontId="11" fillId="0" borderId="0" xfId="9" applyFont="1" applyAlignment="1">
      <alignment horizontal="left" vertical="center" wrapText="1"/>
    </xf>
    <xf numFmtId="0" fontId="26" fillId="0" borderId="3" xfId="9" applyFont="1" applyBorder="1" applyAlignment="1">
      <alignment horizontal="center" vertical="center" wrapText="1"/>
    </xf>
    <xf numFmtId="0" fontId="8" fillId="0" borderId="0" xfId="9" applyFont="1" applyAlignment="1">
      <alignment horizontal="left" vertical="center" wrapText="1"/>
    </xf>
    <xf numFmtId="0" fontId="11" fillId="0" borderId="0" xfId="9" applyFont="1" applyAlignment="1">
      <alignment vertical="center" wrapText="1"/>
    </xf>
    <xf numFmtId="0" fontId="24" fillId="0" borderId="0" xfId="0" applyFont="1" applyAlignment="1">
      <alignment vertical="center"/>
    </xf>
    <xf numFmtId="0" fontId="15" fillId="0" borderId="0" xfId="0" applyFont="1"/>
    <xf numFmtId="0" fontId="15" fillId="0" borderId="0" xfId="0" applyFont="1" applyAlignment="1">
      <alignment wrapText="1"/>
    </xf>
    <xf numFmtId="164" fontId="15" fillId="0" borderId="0" xfId="0" applyNumberFormat="1" applyFont="1"/>
    <xf numFmtId="0" fontId="24" fillId="0" borderId="0" xfId="0" applyFont="1" applyAlignment="1">
      <alignment horizontal="center" vertical="center" wrapText="1"/>
    </xf>
    <xf numFmtId="0" fontId="25" fillId="0" borderId="0" xfId="0" applyFont="1" applyAlignment="1">
      <alignment horizontal="center" vertical="center" wrapText="1"/>
    </xf>
    <xf numFmtId="0" fontId="33" fillId="0" borderId="2" xfId="0" applyFont="1" applyBorder="1" applyAlignment="1">
      <alignment horizontal="center" vertical="center" wrapText="1"/>
    </xf>
    <xf numFmtId="0" fontId="14" fillId="0" borderId="0" xfId="0" applyFont="1"/>
    <xf numFmtId="0" fontId="15" fillId="0" borderId="0" xfId="0" applyFont="1" applyAlignment="1">
      <alignment horizontal="center" wrapText="1"/>
    </xf>
    <xf numFmtId="0" fontId="15" fillId="0" borderId="0" xfId="0" applyFont="1" applyAlignment="1">
      <alignment horizontal="center" shrinkToFit="1"/>
    </xf>
    <xf numFmtId="0" fontId="15" fillId="0" borderId="0" xfId="0" applyFont="1" applyAlignment="1">
      <alignment horizontal="center"/>
    </xf>
    <xf numFmtId="0" fontId="14" fillId="0" borderId="0" xfId="0" applyFont="1" applyAlignment="1">
      <alignment horizontal="center"/>
    </xf>
    <xf numFmtId="3" fontId="11" fillId="0" borderId="0" xfId="0" applyNumberFormat="1" applyFont="1" applyAlignment="1">
      <alignment vertical="center"/>
    </xf>
    <xf numFmtId="0" fontId="15" fillId="0" borderId="0" xfId="10" applyFont="1" applyAlignment="1">
      <alignment vertical="center"/>
    </xf>
    <xf numFmtId="0" fontId="15" fillId="0" borderId="0" xfId="14" applyFont="1" applyAlignment="1">
      <alignment vertical="center"/>
    </xf>
    <xf numFmtId="0" fontId="11" fillId="0" borderId="0" xfId="14" applyFont="1" applyAlignment="1">
      <alignment vertical="center"/>
    </xf>
    <xf numFmtId="0" fontId="11" fillId="0" borderId="3" xfId="10" applyFont="1" applyBorder="1" applyAlignment="1">
      <alignment vertical="center"/>
    </xf>
    <xf numFmtId="0" fontId="11" fillId="0" borderId="0" xfId="10" applyFont="1" applyAlignment="1">
      <alignment vertical="center"/>
    </xf>
    <xf numFmtId="0" fontId="15" fillId="0" borderId="0" xfId="17" applyFont="1" applyAlignment="1">
      <alignment vertical="center"/>
    </xf>
    <xf numFmtId="0" fontId="11" fillId="0" borderId="0" xfId="17" applyFont="1" applyAlignment="1">
      <alignment vertical="center"/>
    </xf>
    <xf numFmtId="2" fontId="15" fillId="0" borderId="0" xfId="17" applyNumberFormat="1" applyFont="1" applyAlignment="1">
      <alignment vertical="center"/>
    </xf>
    <xf numFmtId="0" fontId="11" fillId="0" borderId="0" xfId="21" applyFont="1" applyAlignment="1">
      <alignment horizontal="left" vertical="center"/>
    </xf>
    <xf numFmtId="1" fontId="11" fillId="0" borderId="0" xfId="20" applyNumberFormat="1" applyFont="1" applyAlignment="1">
      <alignment horizontal="right" vertical="center"/>
    </xf>
    <xf numFmtId="0" fontId="13" fillId="0" borderId="0" xfId="19" applyFont="1" applyAlignment="1">
      <alignment vertical="center"/>
    </xf>
    <xf numFmtId="164" fontId="11" fillId="0" borderId="0" xfId="17" applyNumberFormat="1" applyFont="1" applyAlignment="1">
      <alignment horizontal="right" vertical="center"/>
    </xf>
    <xf numFmtId="0" fontId="11" fillId="0" borderId="0" xfId="22" applyFont="1" applyAlignment="1">
      <alignment horizontal="left" vertical="center"/>
    </xf>
    <xf numFmtId="1" fontId="11" fillId="0" borderId="0" xfId="17" applyNumberFormat="1" applyFont="1" applyAlignment="1">
      <alignment horizontal="right" vertical="center"/>
    </xf>
    <xf numFmtId="0" fontId="5" fillId="0" borderId="0" xfId="8" applyAlignment="1">
      <alignment vertical="center"/>
    </xf>
    <xf numFmtId="166" fontId="11" fillId="0" borderId="0" xfId="1" applyNumberFormat="1" applyFont="1" applyAlignment="1">
      <alignment vertical="center"/>
    </xf>
    <xf numFmtId="0" fontId="20" fillId="0" borderId="0" xfId="0" applyFont="1" applyAlignment="1">
      <alignment vertical="center"/>
    </xf>
    <xf numFmtId="170" fontId="11" fillId="0" borderId="0" xfId="0" applyNumberFormat="1" applyFont="1" applyAlignment="1">
      <alignment vertical="center"/>
    </xf>
    <xf numFmtId="177" fontId="11" fillId="0" borderId="0" xfId="0" applyNumberFormat="1" applyFont="1" applyAlignment="1">
      <alignment vertical="center"/>
    </xf>
    <xf numFmtId="43" fontId="11" fillId="0" borderId="0" xfId="0" applyNumberFormat="1" applyFont="1" applyAlignment="1">
      <alignment vertical="center"/>
    </xf>
    <xf numFmtId="0" fontId="16" fillId="0" borderId="0" xfId="0" applyFont="1" applyAlignment="1">
      <alignment vertical="center"/>
    </xf>
    <xf numFmtId="0" fontId="28" fillId="0" borderId="0" xfId="0" applyFont="1" applyAlignment="1">
      <alignment horizontal="right" vertical="center"/>
    </xf>
    <xf numFmtId="2" fontId="11" fillId="0" borderId="0" xfId="0" applyNumberFormat="1" applyFont="1" applyAlignment="1">
      <alignment vertical="center"/>
    </xf>
    <xf numFmtId="0" fontId="0" fillId="0" borderId="0" xfId="0" applyAlignment="1">
      <alignment vertical="center"/>
    </xf>
    <xf numFmtId="0" fontId="3" fillId="0" borderId="0" xfId="0" applyFont="1" applyAlignment="1">
      <alignment vertical="center"/>
    </xf>
    <xf numFmtId="3" fontId="0" fillId="0" borderId="0" xfId="0" applyNumberFormat="1" applyAlignment="1">
      <alignment vertical="center"/>
    </xf>
    <xf numFmtId="0" fontId="15" fillId="0" borderId="3" xfId="10" applyFont="1" applyBorder="1" applyAlignment="1">
      <alignment horizontal="center" vertical="center"/>
    </xf>
    <xf numFmtId="0" fontId="15" fillId="0" borderId="0" xfId="10" applyFont="1" applyAlignment="1">
      <alignment horizontal="center" vertical="center"/>
    </xf>
    <xf numFmtId="0" fontId="15" fillId="0" borderId="1" xfId="1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33" fillId="0" borderId="0" xfId="0" applyFont="1" applyAlignment="1">
      <alignment vertical="center"/>
    </xf>
    <xf numFmtId="43" fontId="20" fillId="0" borderId="0" xfId="0" applyNumberFormat="1" applyFont="1" applyAlignment="1">
      <alignment vertical="center"/>
    </xf>
    <xf numFmtId="0" fontId="15" fillId="0" borderId="0" xfId="13" applyFont="1" applyAlignment="1">
      <alignment vertical="center"/>
    </xf>
    <xf numFmtId="0" fontId="39" fillId="0" borderId="0" xfId="0" applyFont="1" applyAlignment="1">
      <alignment vertical="center"/>
    </xf>
    <xf numFmtId="0" fontId="27" fillId="0" borderId="0" xfId="13" applyFont="1" applyAlignment="1">
      <alignment horizontal="center" vertical="center"/>
    </xf>
    <xf numFmtId="0" fontId="15" fillId="0" borderId="0" xfId="13" applyFont="1" applyAlignment="1">
      <alignment horizontal="left" vertical="center"/>
    </xf>
    <xf numFmtId="0" fontId="15" fillId="0" borderId="0" xfId="11" applyFont="1" applyAlignment="1">
      <alignment vertical="center"/>
    </xf>
    <xf numFmtId="0" fontId="31" fillId="0" borderId="0" xfId="0" applyFont="1" applyAlignment="1">
      <alignment vertical="center"/>
    </xf>
    <xf numFmtId="3" fontId="36" fillId="0" borderId="0" xfId="1" applyNumberFormat="1" applyFont="1" applyFill="1" applyBorder="1" applyAlignment="1">
      <alignment horizontal="right" vertical="center" wrapText="1"/>
    </xf>
    <xf numFmtId="0" fontId="30" fillId="0" borderId="0" xfId="0" applyFont="1" applyAlignment="1">
      <alignment vertical="center"/>
    </xf>
    <xf numFmtId="0" fontId="32" fillId="0" borderId="0" xfId="0" applyFont="1" applyAlignment="1">
      <alignment vertical="center" wrapText="1"/>
    </xf>
    <xf numFmtId="175" fontId="15" fillId="0" borderId="0" xfId="1" applyNumberFormat="1" applyFont="1" applyFill="1" applyBorder="1" applyAlignment="1">
      <alignment horizontal="right" vertical="center"/>
    </xf>
    <xf numFmtId="39" fontId="11" fillId="0" borderId="0" xfId="0" applyNumberFormat="1" applyFont="1" applyAlignment="1">
      <alignment vertical="center"/>
    </xf>
    <xf numFmtId="4" fontId="11" fillId="0" borderId="0" xfId="0" applyNumberFormat="1" applyFont="1" applyAlignment="1">
      <alignment vertical="center"/>
    </xf>
    <xf numFmtId="0" fontId="18" fillId="0" borderId="0" xfId="0" applyFont="1" applyAlignment="1">
      <alignment horizontal="left" vertical="center" wrapText="1"/>
    </xf>
    <xf numFmtId="0" fontId="43" fillId="0" borderId="0" xfId="0" applyFont="1" applyAlignment="1">
      <alignment vertical="center"/>
    </xf>
    <xf numFmtId="3" fontId="24" fillId="0" borderId="0" xfId="0" applyNumberFormat="1" applyFont="1" applyAlignment="1">
      <alignment vertical="center"/>
    </xf>
    <xf numFmtId="43" fontId="25" fillId="0" borderId="0" xfId="1" applyFont="1" applyFill="1" applyAlignment="1">
      <alignment vertical="center"/>
    </xf>
    <xf numFmtId="43" fontId="19" fillId="0" borderId="0" xfId="9" applyNumberFormat="1" applyFont="1" applyAlignment="1">
      <alignment horizontal="left" vertical="center" wrapText="1"/>
    </xf>
    <xf numFmtId="43" fontId="44" fillId="0" borderId="0" xfId="9" applyNumberFormat="1" applyFont="1" applyAlignment="1">
      <alignment horizontal="left" vertical="center" wrapText="1"/>
    </xf>
    <xf numFmtId="0" fontId="19" fillId="0" borderId="0" xfId="9" applyFont="1" applyAlignment="1">
      <alignment vertical="center" wrapText="1"/>
    </xf>
    <xf numFmtId="0" fontId="20" fillId="0" borderId="0" xfId="9" applyFont="1" applyAlignment="1">
      <alignment vertical="center" wrapText="1"/>
    </xf>
    <xf numFmtId="0" fontId="45" fillId="0" borderId="0" xfId="8" applyFont="1" applyAlignment="1">
      <alignment vertical="center"/>
    </xf>
    <xf numFmtId="0" fontId="37" fillId="0" borderId="0" xfId="0" applyFont="1" applyAlignment="1">
      <alignment horizontal="right" vertical="center"/>
    </xf>
    <xf numFmtId="3" fontId="30" fillId="0" borderId="0" xfId="1" applyNumberFormat="1" applyFont="1" applyFill="1" applyBorder="1" applyAlignment="1">
      <alignment vertical="center" wrapText="1"/>
    </xf>
    <xf numFmtId="164" fontId="15" fillId="0" borderId="0" xfId="0" applyNumberFormat="1" applyFont="1" applyAlignment="1">
      <alignment horizontal="center" wrapText="1"/>
    </xf>
    <xf numFmtId="2" fontId="15" fillId="0" borderId="0" xfId="10" applyNumberFormat="1" applyFont="1" applyAlignment="1">
      <alignment vertical="center"/>
    </xf>
    <xf numFmtId="2" fontId="24" fillId="0" borderId="0" xfId="0" applyNumberFormat="1" applyFont="1" applyAlignment="1">
      <alignment horizontal="center" vertical="center" wrapText="1"/>
    </xf>
    <xf numFmtId="2" fontId="15" fillId="0" borderId="0" xfId="1" applyNumberFormat="1" applyFont="1" applyFill="1" applyBorder="1" applyAlignment="1">
      <alignment horizontal="right" vertical="center"/>
    </xf>
    <xf numFmtId="2" fontId="11" fillId="0" borderId="0" xfId="14" applyNumberFormat="1" applyFont="1" applyAlignment="1">
      <alignment vertical="center"/>
    </xf>
    <xf numFmtId="0" fontId="15" fillId="0" borderId="0" xfId="24" applyFont="1" applyAlignment="1">
      <alignment vertical="center"/>
    </xf>
    <xf numFmtId="0" fontId="15" fillId="0" borderId="0" xfId="18" applyFont="1" applyAlignment="1">
      <alignment vertical="center"/>
    </xf>
    <xf numFmtId="0" fontId="11" fillId="0" borderId="1" xfId="18" applyFont="1" applyBorder="1" applyAlignment="1">
      <alignment vertical="center"/>
    </xf>
    <xf numFmtId="0" fontId="13" fillId="0" borderId="1" xfId="18" applyFont="1" applyBorder="1" applyAlignment="1">
      <alignment horizontal="right" vertical="center"/>
    </xf>
    <xf numFmtId="0" fontId="11" fillId="0" borderId="0" xfId="24" applyFont="1" applyAlignment="1">
      <alignment vertical="center"/>
    </xf>
    <xf numFmtId="0" fontId="33" fillId="0" borderId="3" xfId="18" applyFont="1" applyBorder="1" applyAlignment="1">
      <alignment horizontal="center" vertical="center" wrapText="1"/>
    </xf>
    <xf numFmtId="0" fontId="15" fillId="0" borderId="2"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2" xfId="24" applyFont="1" applyBorder="1" applyAlignment="1">
      <alignment horizontal="center" vertical="center" wrapText="1"/>
    </xf>
    <xf numFmtId="0" fontId="15" fillId="0" borderId="0" xfId="18" applyFont="1" applyAlignment="1">
      <alignment horizontal="right" vertical="center" wrapText="1"/>
    </xf>
    <xf numFmtId="176" fontId="11" fillId="0" borderId="0" xfId="25" applyFont="1" applyFill="1" applyAlignment="1">
      <alignment vertical="center"/>
    </xf>
    <xf numFmtId="178" fontId="11" fillId="0" borderId="0" xfId="24" applyNumberFormat="1" applyFont="1" applyAlignment="1">
      <alignment vertical="center"/>
    </xf>
    <xf numFmtId="0" fontId="15" fillId="0" borderId="1" xfId="18" applyFont="1" applyBorder="1" applyAlignment="1">
      <alignment vertical="center"/>
    </xf>
    <xf numFmtId="4" fontId="11" fillId="0" borderId="0" xfId="24" applyNumberFormat="1" applyFont="1" applyAlignment="1">
      <alignment vertical="center"/>
    </xf>
    <xf numFmtId="0" fontId="15" fillId="0" borderId="0" xfId="26" applyFont="1" applyAlignment="1">
      <alignment vertical="center"/>
    </xf>
    <xf numFmtId="0" fontId="15" fillId="0" borderId="0" xfId="26" applyFont="1" applyAlignment="1">
      <alignment horizontal="center" vertical="center"/>
    </xf>
    <xf numFmtId="0" fontId="11" fillId="0" borderId="0" xfId="26" applyFont="1" applyAlignment="1">
      <alignment horizontal="center" vertical="center"/>
    </xf>
    <xf numFmtId="0" fontId="11" fillId="0" borderId="0" xfId="26" applyFont="1" applyAlignment="1">
      <alignment vertical="center"/>
    </xf>
    <xf numFmtId="0" fontId="11" fillId="0" borderId="1" xfId="26" applyFont="1" applyBorder="1" applyAlignment="1">
      <alignment vertical="center"/>
    </xf>
    <xf numFmtId="0" fontId="13" fillId="0" borderId="1" xfId="26" applyFont="1" applyBorder="1" applyAlignment="1">
      <alignment horizontal="right" vertical="center"/>
    </xf>
    <xf numFmtId="0" fontId="47" fillId="0" borderId="0" xfId="26" applyFont="1" applyAlignment="1">
      <alignment vertical="center"/>
    </xf>
    <xf numFmtId="169" fontId="47" fillId="0" borderId="0" xfId="26" applyNumberFormat="1" applyFont="1" applyAlignment="1">
      <alignment vertical="center"/>
    </xf>
    <xf numFmtId="172" fontId="11" fillId="0" borderId="0" xfId="0" applyNumberFormat="1" applyFont="1" applyAlignment="1">
      <alignment vertical="center"/>
    </xf>
    <xf numFmtId="177" fontId="12" fillId="0" borderId="0" xfId="0" applyNumberFormat="1" applyFont="1" applyAlignment="1">
      <alignment vertical="center"/>
    </xf>
    <xf numFmtId="0" fontId="23" fillId="0" borderId="0" xfId="12" applyFont="1" applyAlignment="1">
      <alignment horizontal="center" vertical="center"/>
    </xf>
    <xf numFmtId="2" fontId="24" fillId="0" borderId="0" xfId="0" applyNumberFormat="1" applyFont="1" applyAlignment="1">
      <alignment vertical="center"/>
    </xf>
    <xf numFmtId="0" fontId="24" fillId="0" borderId="0" xfId="0" applyFont="1"/>
    <xf numFmtId="0" fontId="33" fillId="0" borderId="0" xfId="0" applyFont="1"/>
    <xf numFmtId="0" fontId="36" fillId="0" borderId="0" xfId="0" applyFont="1" applyAlignment="1">
      <alignment horizontal="center" vertical="center" wrapText="1"/>
    </xf>
    <xf numFmtId="0" fontId="15" fillId="0" borderId="3" xfId="10" applyFont="1" applyBorder="1" applyAlignment="1">
      <alignment vertical="center"/>
    </xf>
    <xf numFmtId="0" fontId="15" fillId="0" borderId="3" xfId="26" applyFont="1" applyBorder="1" applyAlignment="1">
      <alignment horizontal="center" vertical="center"/>
    </xf>
    <xf numFmtId="0" fontId="15" fillId="0" borderId="3" xfId="26" applyFont="1" applyBorder="1" applyAlignment="1">
      <alignment horizontal="center" vertical="center" wrapText="1"/>
    </xf>
    <xf numFmtId="0" fontId="15" fillId="0" borderId="1" xfId="26" applyFont="1" applyBorder="1" applyAlignment="1">
      <alignment horizontal="center" vertical="center"/>
    </xf>
    <xf numFmtId="176" fontId="15" fillId="0" borderId="0" xfId="25" applyFont="1" applyFill="1" applyBorder="1" applyAlignment="1">
      <alignment horizontal="center" vertical="center"/>
    </xf>
    <xf numFmtId="0" fontId="14" fillId="0" borderId="0" xfId="10" applyFont="1" applyAlignment="1">
      <alignment vertical="center"/>
    </xf>
    <xf numFmtId="0" fontId="15" fillId="0" borderId="0" xfId="26" applyFont="1" applyAlignment="1">
      <alignment horizontal="left" vertical="center"/>
    </xf>
    <xf numFmtId="0" fontId="16" fillId="0" borderId="0" xfId="26" applyFont="1" applyAlignment="1">
      <alignment vertical="center"/>
    </xf>
    <xf numFmtId="176" fontId="15" fillId="0" borderId="0" xfId="25" applyFont="1" applyFill="1" applyAlignment="1">
      <alignment vertical="center"/>
    </xf>
    <xf numFmtId="170" fontId="15" fillId="0" borderId="0" xfId="26" applyNumberFormat="1" applyFont="1" applyAlignment="1">
      <alignment vertical="center"/>
    </xf>
    <xf numFmtId="2" fontId="15" fillId="0" borderId="0" xfId="26" applyNumberFormat="1" applyFont="1" applyAlignment="1">
      <alignment vertical="center"/>
    </xf>
    <xf numFmtId="0" fontId="14" fillId="0" borderId="0" xfId="26" applyFont="1" applyAlignment="1">
      <alignment vertical="center"/>
    </xf>
    <xf numFmtId="4" fontId="15" fillId="0" borderId="0" xfId="26" applyNumberFormat="1" applyFont="1" applyAlignment="1">
      <alignment vertical="center"/>
    </xf>
    <xf numFmtId="3" fontId="15" fillId="0" borderId="0" xfId="26" applyNumberFormat="1" applyFont="1" applyAlignment="1">
      <alignment vertical="center"/>
    </xf>
    <xf numFmtId="0" fontId="27" fillId="0" borderId="0" xfId="26" applyFont="1" applyAlignment="1">
      <alignment vertical="center"/>
    </xf>
    <xf numFmtId="0" fontId="15" fillId="0" borderId="3" xfId="26" applyFont="1" applyBorder="1" applyAlignment="1">
      <alignment vertical="center"/>
    </xf>
    <xf numFmtId="0" fontId="12" fillId="0" borderId="0" xfId="9" applyFont="1" applyAlignment="1">
      <alignment vertical="center" wrapText="1"/>
    </xf>
    <xf numFmtId="0" fontId="20" fillId="0" borderId="3" xfId="17" applyFont="1" applyBorder="1" applyAlignment="1">
      <alignment horizontal="center" vertical="center" wrapText="1"/>
    </xf>
    <xf numFmtId="0" fontId="20" fillId="0" borderId="0" xfId="17" applyFont="1" applyAlignment="1">
      <alignment vertical="center"/>
    </xf>
    <xf numFmtId="0" fontId="20" fillId="0" borderId="0" xfId="17" applyFont="1" applyAlignment="1">
      <alignment horizontal="center" vertical="center" wrapText="1"/>
    </xf>
    <xf numFmtId="0" fontId="20" fillId="0" borderId="0" xfId="18" applyFont="1" applyAlignment="1">
      <alignment horizontal="center" vertical="center" wrapText="1"/>
    </xf>
    <xf numFmtId="0" fontId="20" fillId="0" borderId="1" xfId="18" applyFont="1" applyBorder="1" applyAlignment="1">
      <alignment horizontal="center" vertical="center" wrapText="1"/>
    </xf>
    <xf numFmtId="0" fontId="45" fillId="0" borderId="0" xfId="0" applyFont="1" applyAlignment="1">
      <alignment vertical="center"/>
    </xf>
    <xf numFmtId="2" fontId="20" fillId="0" borderId="0" xfId="17" applyNumberFormat="1" applyFont="1" applyAlignment="1">
      <alignment vertical="center"/>
    </xf>
    <xf numFmtId="1" fontId="20" fillId="0" borderId="0" xfId="17" applyNumberFormat="1" applyFont="1" applyAlignment="1">
      <alignment vertical="center"/>
    </xf>
    <xf numFmtId="0" fontId="36" fillId="0" borderId="0" xfId="0" applyFont="1" applyAlignment="1">
      <alignment vertical="center"/>
    </xf>
    <xf numFmtId="3" fontId="36" fillId="0" borderId="0" xfId="0" applyNumberFormat="1" applyFont="1" applyAlignment="1">
      <alignment vertical="center"/>
    </xf>
    <xf numFmtId="0" fontId="15" fillId="0" borderId="0" xfId="0" applyFont="1" applyAlignment="1">
      <alignment horizontal="center" vertical="center"/>
    </xf>
    <xf numFmtId="4" fontId="32" fillId="0" borderId="0" xfId="1" applyNumberFormat="1" applyFont="1" applyFill="1" applyBorder="1" applyAlignment="1">
      <alignment vertical="center" wrapText="1"/>
    </xf>
    <xf numFmtId="3" fontId="33" fillId="0" borderId="0" xfId="1" applyNumberFormat="1" applyFont="1" applyFill="1" applyBorder="1" applyAlignment="1">
      <alignment vertical="center" wrapText="1"/>
    </xf>
    <xf numFmtId="3" fontId="32" fillId="0" borderId="0" xfId="1" applyNumberFormat="1" applyFont="1" applyFill="1" applyBorder="1" applyAlignment="1">
      <alignment vertical="center" wrapText="1"/>
    </xf>
    <xf numFmtId="3" fontId="31" fillId="0" borderId="0" xfId="0" applyNumberFormat="1" applyFont="1" applyAlignment="1">
      <alignment vertical="center"/>
    </xf>
    <xf numFmtId="0" fontId="9" fillId="0" borderId="0" xfId="0" applyFont="1" applyAlignment="1">
      <alignment vertical="center"/>
    </xf>
    <xf numFmtId="4" fontId="30" fillId="0" borderId="0" xfId="1" applyNumberFormat="1" applyFont="1" applyFill="1" applyBorder="1" applyAlignment="1">
      <alignment vertical="center" wrapText="1"/>
    </xf>
    <xf numFmtId="4" fontId="33" fillId="0" borderId="0" xfId="1" applyNumberFormat="1" applyFont="1" applyFill="1" applyBorder="1" applyAlignment="1">
      <alignment vertical="center" wrapText="1"/>
    </xf>
    <xf numFmtId="43" fontId="14" fillId="0" borderId="0" xfId="9" applyNumberFormat="1" applyFont="1" applyAlignment="1">
      <alignment horizontal="left" vertical="center" wrapText="1"/>
    </xf>
    <xf numFmtId="0" fontId="14" fillId="0" borderId="0" xfId="9" applyFont="1" applyAlignment="1">
      <alignment horizontal="left" vertical="center" wrapText="1"/>
    </xf>
    <xf numFmtId="0" fontId="15" fillId="0" borderId="0" xfId="9" applyFont="1" applyAlignment="1">
      <alignment horizontal="left" vertical="center" wrapText="1"/>
    </xf>
    <xf numFmtId="0" fontId="27" fillId="0" borderId="0" xfId="9" applyFont="1" applyAlignment="1">
      <alignment horizontal="left" vertical="center" wrapText="1"/>
    </xf>
    <xf numFmtId="0" fontId="15" fillId="0" borderId="0" xfId="9" applyFont="1" applyAlignment="1">
      <alignment vertical="center" wrapText="1"/>
    </xf>
    <xf numFmtId="0" fontId="33" fillId="0" borderId="3" xfId="0" applyFont="1" applyBorder="1" applyAlignment="1">
      <alignment vertical="center"/>
    </xf>
    <xf numFmtId="49" fontId="33" fillId="0" borderId="2" xfId="0" applyNumberFormat="1" applyFont="1" applyBorder="1" applyAlignment="1">
      <alignment horizontal="center" vertical="center" wrapText="1"/>
    </xf>
    <xf numFmtId="0" fontId="30" fillId="0" borderId="0" xfId="0" applyFont="1" applyAlignment="1">
      <alignment horizontal="center" vertical="center" wrapText="1"/>
    </xf>
    <xf numFmtId="0" fontId="33" fillId="0" borderId="0" xfId="0" applyFont="1" applyAlignment="1">
      <alignment horizontal="center" vertical="center" wrapText="1"/>
    </xf>
    <xf numFmtId="0" fontId="33" fillId="0" borderId="0" xfId="0" applyFont="1" applyAlignment="1">
      <alignment horizontal="left" vertical="center" wrapText="1"/>
    </xf>
    <xf numFmtId="0" fontId="49" fillId="0" borderId="2" xfId="9" applyFont="1" applyBorder="1" applyAlignment="1">
      <alignment horizontal="center" vertical="center" wrapText="1"/>
    </xf>
    <xf numFmtId="0" fontId="15" fillId="0" borderId="3" xfId="17" applyFont="1" applyBorder="1" applyAlignment="1">
      <alignment vertical="center"/>
    </xf>
    <xf numFmtId="0" fontId="31" fillId="0" borderId="0" xfId="8" applyFont="1" applyAlignment="1">
      <alignment vertical="center"/>
    </xf>
    <xf numFmtId="0" fontId="30" fillId="0" borderId="3" xfId="8" applyFont="1" applyBorder="1" applyAlignment="1">
      <alignment horizontal="center" vertical="center"/>
    </xf>
    <xf numFmtId="0" fontId="15" fillId="0" borderId="0" xfId="8" applyFont="1" applyAlignment="1">
      <alignment vertical="center"/>
    </xf>
    <xf numFmtId="169" fontId="15" fillId="0" borderId="0" xfId="1" applyNumberFormat="1" applyFont="1" applyBorder="1" applyAlignment="1">
      <alignment horizontal="center" vertical="center" wrapText="1"/>
    </xf>
    <xf numFmtId="171" fontId="50" fillId="0" borderId="0" xfId="0" applyNumberFormat="1" applyFont="1" applyAlignment="1">
      <alignment horizontal="center" vertical="center" wrapText="1"/>
    </xf>
    <xf numFmtId="4" fontId="15" fillId="0" borderId="0" xfId="0" applyNumberFormat="1" applyFont="1" applyAlignment="1">
      <alignment vertical="center"/>
    </xf>
    <xf numFmtId="3" fontId="33" fillId="0" borderId="0" xfId="0" applyNumberFormat="1" applyFont="1" applyAlignment="1">
      <alignment horizontal="right" wrapText="1"/>
    </xf>
    <xf numFmtId="171" fontId="33" fillId="0" borderId="0" xfId="0" applyNumberFormat="1" applyFont="1" applyAlignment="1">
      <alignment horizontal="center" vertical="center" wrapText="1"/>
    </xf>
    <xf numFmtId="4" fontId="51" fillId="0" borderId="0" xfId="0" applyNumberFormat="1" applyFont="1" applyAlignment="1">
      <alignment vertical="center"/>
    </xf>
    <xf numFmtId="43" fontId="31" fillId="0" borderId="0" xfId="1" applyFont="1" applyFill="1" applyBorder="1" applyAlignment="1">
      <alignment horizontal="right" vertical="center" wrapText="1"/>
    </xf>
    <xf numFmtId="0" fontId="14" fillId="0" borderId="0" xfId="0" applyFont="1" applyAlignment="1">
      <alignment vertical="center"/>
    </xf>
    <xf numFmtId="172" fontId="30" fillId="0" borderId="0" xfId="0" applyNumberFormat="1" applyFont="1" applyAlignment="1">
      <alignment vertical="center"/>
    </xf>
    <xf numFmtId="171" fontId="30" fillId="0" borderId="0" xfId="0" applyNumberFormat="1" applyFont="1" applyAlignment="1">
      <alignment horizontal="center" vertical="center" wrapText="1"/>
    </xf>
    <xf numFmtId="2" fontId="15" fillId="0" borderId="0" xfId="0" applyNumberFormat="1" applyFont="1" applyAlignment="1">
      <alignment vertical="center"/>
    </xf>
    <xf numFmtId="173" fontId="33" fillId="0" borderId="0" xfId="0" applyNumberFormat="1" applyFont="1" applyAlignment="1">
      <alignment vertical="center"/>
    </xf>
    <xf numFmtId="0" fontId="15" fillId="0" borderId="2" xfId="0" applyFont="1" applyBorder="1" applyAlignment="1">
      <alignment horizontal="center" vertical="center" wrapText="1"/>
    </xf>
    <xf numFmtId="4" fontId="30" fillId="0" borderId="0" xfId="0" applyNumberFormat="1" applyFont="1" applyAlignment="1">
      <alignment vertical="center"/>
    </xf>
    <xf numFmtId="4" fontId="33" fillId="0" borderId="0" xfId="0" applyNumberFormat="1" applyFont="1" applyAlignment="1">
      <alignment vertical="center"/>
    </xf>
    <xf numFmtId="3" fontId="33" fillId="0" borderId="0" xfId="0" applyNumberFormat="1" applyFont="1" applyAlignment="1">
      <alignment vertical="center"/>
    </xf>
    <xf numFmtId="0" fontId="33" fillId="0" borderId="3" xfId="0" applyFont="1" applyBorder="1" applyAlignment="1">
      <alignment horizontal="center" vertical="center"/>
    </xf>
    <xf numFmtId="43" fontId="30" fillId="0" borderId="0" xfId="1" applyFont="1" applyBorder="1" applyAlignment="1">
      <alignment vertical="center"/>
    </xf>
    <xf numFmtId="2" fontId="30" fillId="0" borderId="0" xfId="0" applyNumberFormat="1" applyFont="1" applyAlignment="1">
      <alignment vertical="center"/>
    </xf>
    <xf numFmtId="0" fontId="30" fillId="0" borderId="3" xfId="0" applyFont="1" applyBorder="1" applyAlignment="1">
      <alignment horizontal="center" vertical="center" wrapText="1"/>
    </xf>
    <xf numFmtId="4" fontId="32" fillId="0" borderId="0" xfId="1" applyNumberFormat="1" applyFont="1" applyFill="1" applyBorder="1" applyAlignment="1">
      <alignment horizontal="right" vertical="center" wrapText="1" indent="1"/>
    </xf>
    <xf numFmtId="3" fontId="30" fillId="0" borderId="0" xfId="1" applyNumberFormat="1" applyFont="1" applyFill="1" applyBorder="1" applyAlignment="1">
      <alignment horizontal="right" vertical="center" wrapText="1"/>
    </xf>
    <xf numFmtId="3" fontId="33" fillId="0" borderId="0" xfId="1" applyNumberFormat="1" applyFont="1" applyFill="1" applyBorder="1" applyAlignment="1">
      <alignment horizontal="right" vertical="center" wrapText="1"/>
    </xf>
    <xf numFmtId="3" fontId="33" fillId="0" borderId="0" xfId="0" applyNumberFormat="1" applyFont="1" applyAlignment="1">
      <alignment horizontal="right" vertical="center" indent="1"/>
    </xf>
    <xf numFmtId="3" fontId="32" fillId="0" borderId="0" xfId="1" applyNumberFormat="1" applyFont="1" applyFill="1" applyBorder="1" applyAlignment="1">
      <alignment horizontal="right" vertical="center" wrapText="1"/>
    </xf>
    <xf numFmtId="170" fontId="32" fillId="0" borderId="0" xfId="1" applyNumberFormat="1" applyFont="1" applyFill="1" applyBorder="1" applyAlignment="1">
      <alignment horizontal="right" vertical="center" wrapText="1"/>
    </xf>
    <xf numFmtId="4" fontId="33" fillId="0" borderId="0" xfId="0" applyNumberFormat="1" applyFont="1" applyAlignment="1">
      <alignment horizontal="right" vertical="center" indent="1"/>
    </xf>
    <xf numFmtId="3" fontId="33" fillId="0" borderId="0" xfId="1" applyNumberFormat="1" applyFont="1" applyFill="1" applyBorder="1" applyAlignment="1">
      <alignment horizontal="right" vertical="center" wrapText="1" indent="1"/>
    </xf>
    <xf numFmtId="3" fontId="32" fillId="0" borderId="0" xfId="1" applyNumberFormat="1" applyFont="1" applyFill="1" applyBorder="1" applyAlignment="1">
      <alignment horizontal="right" vertical="center" wrapText="1" indent="1"/>
    </xf>
    <xf numFmtId="49" fontId="33" fillId="0" borderId="0" xfId="0" applyNumberFormat="1" applyFont="1" applyAlignment="1">
      <alignment horizontal="left" vertical="center"/>
    </xf>
    <xf numFmtId="49" fontId="30" fillId="0" borderId="0" xfId="0" applyNumberFormat="1" applyFont="1" applyAlignment="1">
      <alignment horizontal="left" vertical="center" wrapText="1"/>
    </xf>
    <xf numFmtId="0" fontId="36" fillId="0" borderId="0" xfId="0" applyFont="1" applyAlignment="1">
      <alignment horizontal="left" vertical="center"/>
    </xf>
    <xf numFmtId="0" fontId="36" fillId="0" borderId="0" xfId="0" applyFont="1"/>
    <xf numFmtId="4" fontId="36" fillId="0" borderId="0" xfId="0" applyNumberFormat="1" applyFont="1" applyAlignment="1">
      <alignment horizontal="right" vertical="center" wrapText="1"/>
    </xf>
    <xf numFmtId="43" fontId="36" fillId="0" borderId="0" xfId="1" applyFont="1" applyFill="1" applyBorder="1" applyAlignment="1">
      <alignment horizontal="right" vertical="center" shrinkToFit="1"/>
    </xf>
    <xf numFmtId="2" fontId="36" fillId="0" borderId="0" xfId="0" applyNumberFormat="1" applyFont="1" applyAlignment="1">
      <alignment horizontal="right" vertical="center" wrapText="1"/>
    </xf>
    <xf numFmtId="0" fontId="33" fillId="0" borderId="0" xfId="0" applyFont="1" applyAlignment="1">
      <alignment horizontal="left" vertical="top"/>
    </xf>
    <xf numFmtId="0" fontId="33" fillId="0" borderId="0" xfId="0" applyFont="1" applyAlignment="1">
      <alignment vertical="top"/>
    </xf>
    <xf numFmtId="4" fontId="30" fillId="0" borderId="0" xfId="0" applyNumberFormat="1" applyFont="1" applyAlignment="1">
      <alignment horizontal="right" vertical="center" wrapText="1"/>
    </xf>
    <xf numFmtId="4" fontId="33" fillId="0" borderId="0" xfId="0" applyNumberFormat="1" applyFont="1" applyAlignment="1">
      <alignment horizontal="right" wrapText="1"/>
    </xf>
    <xf numFmtId="2" fontId="15" fillId="0" borderId="0" xfId="0" applyNumberFormat="1" applyFont="1" applyAlignment="1">
      <alignment horizontal="center"/>
    </xf>
    <xf numFmtId="3" fontId="33" fillId="0" borderId="0" xfId="1" applyNumberFormat="1" applyFont="1" applyFill="1" applyBorder="1" applyAlignment="1">
      <alignment wrapText="1"/>
    </xf>
    <xf numFmtId="3" fontId="51" fillId="0" borderId="0" xfId="1" applyNumberFormat="1" applyFont="1" applyFill="1" applyBorder="1" applyAlignment="1">
      <alignment wrapText="1"/>
    </xf>
    <xf numFmtId="2" fontId="51" fillId="0" borderId="0" xfId="1" applyNumberFormat="1" applyFont="1" applyFill="1" applyBorder="1" applyAlignment="1">
      <alignment horizontal="right" vertical="center"/>
    </xf>
    <xf numFmtId="3" fontId="51" fillId="0" borderId="0" xfId="14" applyNumberFormat="1" applyFont="1" applyAlignment="1">
      <alignment vertical="center"/>
    </xf>
    <xf numFmtId="4" fontId="15" fillId="0" borderId="0" xfId="25" applyNumberFormat="1" applyFont="1" applyFill="1" applyAlignment="1">
      <alignment vertical="center"/>
    </xf>
    <xf numFmtId="3" fontId="27" fillId="0" borderId="0" xfId="26" applyNumberFormat="1" applyFont="1" applyAlignment="1">
      <alignment vertical="center"/>
    </xf>
    <xf numFmtId="4" fontId="27" fillId="0" borderId="0" xfId="26" applyNumberFormat="1" applyFont="1" applyAlignment="1">
      <alignment vertical="center"/>
    </xf>
    <xf numFmtId="0" fontId="36" fillId="0" borderId="0" xfId="0" applyFont="1" applyAlignment="1">
      <alignment horizontal="left" vertical="top"/>
    </xf>
    <xf numFmtId="0" fontId="41" fillId="0" borderId="0" xfId="0" applyFont="1" applyAlignment="1">
      <alignment horizontal="center" vertical="center" wrapText="1"/>
    </xf>
    <xf numFmtId="3" fontId="33" fillId="0" borderId="0" xfId="20" applyNumberFormat="1" applyFont="1" applyAlignment="1">
      <alignment horizontal="right" vertical="center" shrinkToFit="1"/>
    </xf>
    <xf numFmtId="172" fontId="33" fillId="0" borderId="0" xfId="0" applyNumberFormat="1" applyFont="1" applyAlignment="1">
      <alignment vertical="center"/>
    </xf>
    <xf numFmtId="173" fontId="30" fillId="0" borderId="0" xfId="1" applyNumberFormat="1" applyFont="1" applyFill="1" applyBorder="1"/>
    <xf numFmtId="2" fontId="30" fillId="0" borderId="0" xfId="12" applyNumberFormat="1" applyFont="1" applyAlignment="1">
      <alignment horizontal="right"/>
    </xf>
    <xf numFmtId="2" fontId="30" fillId="0" borderId="0" xfId="0" applyNumberFormat="1" applyFont="1" applyAlignment="1">
      <alignment horizontal="right"/>
    </xf>
    <xf numFmtId="173" fontId="36" fillId="0" borderId="0" xfId="1" applyNumberFormat="1" applyFont="1" applyFill="1" applyBorder="1"/>
    <xf numFmtId="178" fontId="14" fillId="0" borderId="0" xfId="25" applyNumberFormat="1" applyFont="1" applyFill="1" applyBorder="1" applyAlignment="1">
      <alignment vertical="center"/>
    </xf>
    <xf numFmtId="180" fontId="14" fillId="0" borderId="0" xfId="25" applyNumberFormat="1" applyFont="1" applyFill="1" applyBorder="1" applyAlignment="1">
      <alignment vertical="center"/>
    </xf>
    <xf numFmtId="178" fontId="15" fillId="0" borderId="0" xfId="25" applyNumberFormat="1" applyFont="1" applyFill="1" applyBorder="1" applyAlignment="1">
      <alignment vertical="center"/>
    </xf>
    <xf numFmtId="178" fontId="15" fillId="0" borderId="0" xfId="25" applyNumberFormat="1" applyFont="1" applyFill="1" applyAlignment="1">
      <alignment vertical="center"/>
    </xf>
    <xf numFmtId="0" fontId="13" fillId="0" borderId="0" xfId="27" applyFont="1" applyAlignment="1">
      <alignment horizontal="right" vertical="center"/>
    </xf>
    <xf numFmtId="0" fontId="11" fillId="0" borderId="1" xfId="24" applyFont="1" applyBorder="1" applyAlignment="1">
      <alignment vertical="center"/>
    </xf>
    <xf numFmtId="0" fontId="14" fillId="0" borderId="0" xfId="18" applyFont="1" applyAlignment="1">
      <alignment vertical="center"/>
    </xf>
    <xf numFmtId="0" fontId="27" fillId="0" borderId="0" xfId="26" applyFont="1" applyAlignment="1">
      <alignment horizontal="left" vertical="center"/>
    </xf>
    <xf numFmtId="0" fontId="31" fillId="0" borderId="3" xfId="0" applyFont="1" applyBorder="1" applyAlignment="1">
      <alignment vertical="center"/>
    </xf>
    <xf numFmtId="0" fontId="15" fillId="0" borderId="0" xfId="14" applyFont="1" applyAlignment="1">
      <alignment horizontal="center" vertical="center"/>
    </xf>
    <xf numFmtId="1" fontId="14" fillId="0" borderId="0" xfId="0" applyNumberFormat="1" applyFont="1" applyAlignment="1">
      <alignment horizontal="right" indent="3"/>
    </xf>
    <xf numFmtId="1" fontId="15" fillId="0" borderId="0" xfId="0" applyNumberFormat="1" applyFont="1" applyAlignment="1">
      <alignment horizontal="right" indent="3"/>
    </xf>
    <xf numFmtId="43" fontId="15" fillId="0" borderId="0" xfId="1" applyFont="1" applyAlignment="1">
      <alignment horizontal="right" wrapText="1" indent="3"/>
    </xf>
    <xf numFmtId="2" fontId="14" fillId="0" borderId="0" xfId="0" applyNumberFormat="1" applyFont="1" applyAlignment="1">
      <alignment horizontal="right" indent="2"/>
    </xf>
    <xf numFmtId="2" fontId="15" fillId="0" borderId="0" xfId="0" applyNumberFormat="1" applyFont="1" applyAlignment="1">
      <alignment horizontal="right" indent="2"/>
    </xf>
    <xf numFmtId="43" fontId="15" fillId="0" borderId="0" xfId="1" applyFont="1" applyAlignment="1">
      <alignment horizontal="right" wrapText="1" indent="2"/>
    </xf>
    <xf numFmtId="0" fontId="27" fillId="0" borderId="0" xfId="8" applyFont="1" applyAlignment="1">
      <alignment vertical="center"/>
    </xf>
    <xf numFmtId="166" fontId="15" fillId="0" borderId="0" xfId="1" applyNumberFormat="1" applyFont="1" applyAlignment="1">
      <alignment vertical="center"/>
    </xf>
    <xf numFmtId="43" fontId="15" fillId="0" borderId="0" xfId="9" applyNumberFormat="1" applyFont="1" applyAlignment="1">
      <alignment horizontal="left" vertical="center" wrapText="1"/>
    </xf>
    <xf numFmtId="43" fontId="27" fillId="0" borderId="0" xfId="9" applyNumberFormat="1" applyFont="1" applyAlignment="1">
      <alignment horizontal="left" vertical="center" wrapText="1"/>
    </xf>
    <xf numFmtId="0" fontId="27" fillId="0" borderId="0" xfId="9" applyFont="1" applyAlignment="1">
      <alignment vertical="center" wrapText="1"/>
    </xf>
    <xf numFmtId="0" fontId="15" fillId="0" borderId="0" xfId="0" applyFont="1" applyAlignment="1">
      <alignment horizontal="left" indent="1"/>
    </xf>
    <xf numFmtId="0" fontId="15" fillId="0" borderId="0" xfId="0" applyFont="1" applyAlignment="1">
      <alignment horizontal="left" indent="2"/>
    </xf>
    <xf numFmtId="0" fontId="33" fillId="0" borderId="0" xfId="0" applyFont="1" applyAlignment="1">
      <alignment horizontal="left" vertical="center" wrapText="1" indent="2"/>
    </xf>
    <xf numFmtId="0" fontId="14" fillId="0" borderId="0" xfId="0" applyFont="1" applyAlignment="1">
      <alignment horizontal="left"/>
    </xf>
    <xf numFmtId="41" fontId="30" fillId="0" borderId="0" xfId="1" applyNumberFormat="1" applyFont="1" applyFill="1" applyBorder="1" applyAlignment="1">
      <alignment horizontal="right" wrapText="1"/>
    </xf>
    <xf numFmtId="0" fontId="27" fillId="0" borderId="0" xfId="0" applyFont="1"/>
    <xf numFmtId="166" fontId="15" fillId="0" borderId="0" xfId="0" applyNumberFormat="1" applyFont="1" applyAlignment="1">
      <alignment horizontal="right"/>
    </xf>
    <xf numFmtId="0" fontId="15" fillId="0" borderId="0" xfId="0" applyFont="1" applyAlignment="1">
      <alignment horizontal="left"/>
    </xf>
    <xf numFmtId="41" fontId="33" fillId="0" borderId="0" xfId="1" applyNumberFormat="1" applyFont="1" applyFill="1" applyBorder="1" applyAlignment="1">
      <alignment horizontal="right" wrapText="1"/>
    </xf>
    <xf numFmtId="0" fontId="15" fillId="0" borderId="0" xfId="0" applyFont="1" applyAlignment="1">
      <alignment horizontal="left" wrapText="1"/>
    </xf>
    <xf numFmtId="0" fontId="15" fillId="0" borderId="0" xfId="0" applyFont="1" applyAlignment="1">
      <alignment horizontal="left" wrapText="1" indent="1"/>
    </xf>
    <xf numFmtId="3" fontId="30" fillId="0" borderId="0" xfId="0" applyNumberFormat="1" applyFont="1" applyAlignment="1">
      <alignment horizontal="right" wrapText="1"/>
    </xf>
    <xf numFmtId="2" fontId="14" fillId="0" borderId="0" xfId="0" applyNumberFormat="1" applyFont="1" applyAlignment="1">
      <alignment vertical="center"/>
    </xf>
    <xf numFmtId="176" fontId="15" fillId="0" borderId="0" xfId="0" applyNumberFormat="1" applyFont="1" applyAlignment="1">
      <alignment vertical="center"/>
    </xf>
    <xf numFmtId="4" fontId="54" fillId="0" borderId="0" xfId="0" applyNumberFormat="1" applyFont="1" applyAlignment="1">
      <alignment vertical="center"/>
    </xf>
    <xf numFmtId="0" fontId="33" fillId="0" borderId="0" xfId="0" applyFont="1" applyAlignment="1">
      <alignment horizontal="left" wrapText="1"/>
    </xf>
    <xf numFmtId="4" fontId="33" fillId="0" borderId="0" xfId="1" applyNumberFormat="1" applyFont="1" applyFill="1" applyBorder="1" applyAlignment="1">
      <alignment horizontal="right" shrinkToFit="1"/>
    </xf>
    <xf numFmtId="0" fontId="15" fillId="0" borderId="0" xfId="0" applyFont="1" applyAlignment="1">
      <alignment horizontal="left" vertical="top"/>
    </xf>
    <xf numFmtId="49" fontId="15" fillId="0" borderId="2" xfId="0" applyNumberFormat="1" applyFont="1" applyBorder="1" applyAlignment="1">
      <alignment horizontal="center" vertical="center" wrapText="1"/>
    </xf>
    <xf numFmtId="0" fontId="15" fillId="0" borderId="0" xfId="0" applyFont="1" applyAlignment="1">
      <alignment horizontal="center" vertical="center" wrapText="1"/>
    </xf>
    <xf numFmtId="4" fontId="15" fillId="0" borderId="0" xfId="0" applyNumberFormat="1" applyFont="1" applyAlignment="1">
      <alignment horizontal="right" wrapText="1"/>
    </xf>
    <xf numFmtId="3" fontId="15" fillId="0" borderId="0" xfId="0" applyNumberFormat="1" applyFont="1" applyAlignment="1">
      <alignment horizontal="right" wrapText="1"/>
    </xf>
    <xf numFmtId="4" fontId="20" fillId="0" borderId="0" xfId="0" applyNumberFormat="1" applyFont="1" applyAlignment="1">
      <alignment horizontal="right" vertical="center" wrapText="1"/>
    </xf>
    <xf numFmtId="0" fontId="20" fillId="0" borderId="0" xfId="0" applyFont="1"/>
    <xf numFmtId="170" fontId="27" fillId="0" borderId="0" xfId="26" applyNumberFormat="1" applyFont="1" applyAlignment="1">
      <alignment vertical="center"/>
    </xf>
    <xf numFmtId="0" fontId="14" fillId="0" borderId="0" xfId="19" applyFont="1" applyAlignment="1">
      <alignment horizontal="left"/>
    </xf>
    <xf numFmtId="3" fontId="14" fillId="0" borderId="0" xfId="20" applyNumberFormat="1" applyFont="1" applyAlignment="1">
      <alignment horizontal="right" shrinkToFit="1"/>
    </xf>
    <xf numFmtId="2" fontId="14" fillId="0" borderId="0" xfId="20" applyNumberFormat="1" applyFont="1" applyAlignment="1">
      <alignment horizontal="right" shrinkToFit="1"/>
    </xf>
    <xf numFmtId="2" fontId="14" fillId="0" borderId="0" xfId="20" applyNumberFormat="1" applyFont="1" applyAlignment="1">
      <alignment horizontal="right"/>
    </xf>
    <xf numFmtId="0" fontId="15" fillId="0" borderId="0" xfId="19" applyFont="1" applyAlignment="1">
      <alignment horizontal="left" shrinkToFit="1"/>
    </xf>
    <xf numFmtId="3" fontId="33" fillId="0" borderId="0" xfId="20" applyNumberFormat="1" applyFont="1" applyAlignment="1">
      <alignment horizontal="right" shrinkToFit="1"/>
    </xf>
    <xf numFmtId="2" fontId="15" fillId="0" borderId="0" xfId="20" applyNumberFormat="1" applyFont="1" applyAlignment="1">
      <alignment horizontal="right" shrinkToFit="1"/>
    </xf>
    <xf numFmtId="2" fontId="15" fillId="0" borderId="0" xfId="20" applyNumberFormat="1" applyFont="1" applyAlignment="1">
      <alignment horizontal="right"/>
    </xf>
    <xf numFmtId="43" fontId="33" fillId="0" borderId="0" xfId="1" applyFont="1" applyAlignment="1">
      <alignment horizontal="right" wrapText="1" shrinkToFit="1"/>
    </xf>
    <xf numFmtId="164" fontId="33" fillId="0" borderId="0" xfId="20" applyNumberFormat="1" applyFont="1" applyAlignment="1">
      <alignment horizontal="right"/>
    </xf>
    <xf numFmtId="0" fontId="33" fillId="0" borderId="0" xfId="8" applyFont="1"/>
    <xf numFmtId="0" fontId="42" fillId="0" borderId="0" xfId="8" applyFont="1" applyAlignment="1">
      <alignment horizontal="left" indent="2"/>
    </xf>
    <xf numFmtId="3" fontId="14" fillId="0" borderId="0" xfId="0" applyNumberFormat="1" applyFont="1" applyAlignment="1">
      <alignment horizontal="right"/>
    </xf>
    <xf numFmtId="4" fontId="14" fillId="0" borderId="0" xfId="29" applyNumberFormat="1" applyFont="1" applyFill="1" applyBorder="1" applyAlignment="1">
      <alignment horizontal="right" wrapText="1"/>
    </xf>
    <xf numFmtId="0" fontId="15" fillId="0" borderId="0" xfId="8" applyFont="1" applyAlignment="1">
      <alignment horizontal="center"/>
    </xf>
    <xf numFmtId="4" fontId="15" fillId="0" borderId="0" xfId="8" applyNumberFormat="1" applyFont="1" applyAlignment="1">
      <alignment horizontal="center"/>
    </xf>
    <xf numFmtId="2" fontId="15" fillId="0" borderId="0" xfId="8" applyNumberFormat="1" applyFont="1" applyAlignment="1">
      <alignment horizontal="center"/>
    </xf>
    <xf numFmtId="0" fontId="30" fillId="0" borderId="0" xfId="8" applyFont="1"/>
    <xf numFmtId="0" fontId="15" fillId="0" borderId="0" xfId="8" applyFont="1"/>
    <xf numFmtId="3" fontId="15" fillId="0" borderId="0" xfId="0" applyNumberFormat="1" applyFont="1" applyAlignment="1">
      <alignment horizontal="right"/>
    </xf>
    <xf numFmtId="4" fontId="15" fillId="0" borderId="0" xfId="29" applyNumberFormat="1" applyFont="1" applyFill="1" applyBorder="1" applyAlignment="1">
      <alignment horizontal="right" wrapText="1"/>
    </xf>
    <xf numFmtId="3" fontId="27" fillId="0" borderId="0" xfId="0" applyNumberFormat="1" applyFont="1" applyAlignment="1">
      <alignment horizontal="right"/>
    </xf>
    <xf numFmtId="4" fontId="27" fillId="0" borderId="0" xfId="29" applyNumberFormat="1" applyFont="1" applyFill="1" applyBorder="1" applyAlignment="1">
      <alignment horizontal="right" wrapText="1"/>
    </xf>
    <xf numFmtId="49" fontId="14" fillId="0" borderId="0" xfId="12" applyNumberFormat="1" applyFont="1"/>
    <xf numFmtId="49" fontId="15" fillId="0" borderId="0" xfId="12" applyNumberFormat="1" applyFont="1" applyAlignment="1">
      <alignment horizontal="left" indent="2"/>
    </xf>
    <xf numFmtId="49" fontId="27" fillId="0" borderId="0" xfId="12" applyNumberFormat="1" applyFont="1" applyAlignment="1">
      <alignment horizontal="left" indent="5"/>
    </xf>
    <xf numFmtId="49" fontId="27" fillId="0" borderId="0" xfId="12" applyNumberFormat="1" applyFont="1" applyAlignment="1">
      <alignment horizontal="left" indent="3"/>
    </xf>
    <xf numFmtId="0" fontId="16" fillId="0" borderId="0" xfId="0" applyFont="1" applyAlignment="1">
      <alignment horizontal="left"/>
    </xf>
    <xf numFmtId="0" fontId="14" fillId="0" borderId="0" xfId="13" applyFont="1"/>
    <xf numFmtId="0" fontId="39" fillId="0" borderId="0" xfId="0" applyFont="1"/>
    <xf numFmtId="0" fontId="40" fillId="0" borderId="0" xfId="0" applyFont="1"/>
    <xf numFmtId="0" fontId="27" fillId="0" borderId="0" xfId="13" applyFont="1" applyAlignment="1">
      <alignment horizontal="center"/>
    </xf>
    <xf numFmtId="0" fontId="15" fillId="0" borderId="0" xfId="13" applyFont="1" applyAlignment="1">
      <alignment horizontal="left"/>
    </xf>
    <xf numFmtId="0" fontId="15" fillId="0" borderId="0" xfId="11" applyFont="1"/>
    <xf numFmtId="0" fontId="15" fillId="0" borderId="0" xfId="13" applyFont="1"/>
    <xf numFmtId="0" fontId="52" fillId="0" borderId="0" xfId="0" applyFont="1"/>
    <xf numFmtId="4" fontId="30" fillId="0" borderId="0" xfId="0" applyNumberFormat="1" applyFont="1"/>
    <xf numFmtId="3" fontId="30" fillId="0" borderId="0" xfId="0" applyNumberFormat="1" applyFont="1"/>
    <xf numFmtId="10" fontId="30" fillId="0" borderId="0" xfId="28" applyNumberFormat="1" applyFont="1" applyAlignment="1"/>
    <xf numFmtId="9" fontId="33" fillId="0" borderId="0" xfId="28" applyFont="1" applyAlignment="1"/>
    <xf numFmtId="4" fontId="33" fillId="0" borderId="0" xfId="0" applyNumberFormat="1" applyFont="1"/>
    <xf numFmtId="3" fontId="33" fillId="0" borderId="0" xfId="0" applyNumberFormat="1" applyFont="1"/>
    <xf numFmtId="9" fontId="30" fillId="0" borderId="0" xfId="28" applyFont="1" applyAlignment="1"/>
    <xf numFmtId="3" fontId="42" fillId="0" borderId="0" xfId="0" applyNumberFormat="1" applyFont="1"/>
    <xf numFmtId="4" fontId="42" fillId="0" borderId="0" xfId="0" applyNumberFormat="1" applyFont="1"/>
    <xf numFmtId="3" fontId="42" fillId="0" borderId="0" xfId="0" applyNumberFormat="1" applyFont="1" applyAlignment="1">
      <alignment horizontal="left" indent="3"/>
    </xf>
    <xf numFmtId="3" fontId="30" fillId="0" borderId="0" xfId="0" applyNumberFormat="1" applyFont="1" applyAlignment="1">
      <alignment horizontal="left" indent="1"/>
    </xf>
    <xf numFmtId="3" fontId="33" fillId="0" borderId="0" xfId="0" applyNumberFormat="1" applyFont="1" applyAlignment="1">
      <alignment horizontal="left" indent="2"/>
    </xf>
    <xf numFmtId="43" fontId="32" fillId="0" borderId="0" xfId="1" applyFont="1" applyBorder="1" applyAlignment="1"/>
    <xf numFmtId="0" fontId="32" fillId="0" borderId="0" xfId="0" applyFont="1"/>
    <xf numFmtId="2" fontId="32" fillId="0" borderId="0" xfId="0" applyNumberFormat="1" applyFont="1"/>
    <xf numFmtId="0" fontId="42" fillId="0" borderId="0" xfId="0" applyFont="1"/>
    <xf numFmtId="2" fontId="42" fillId="0" borderId="0" xfId="0" applyNumberFormat="1" applyFont="1"/>
    <xf numFmtId="4" fontId="42" fillId="0" borderId="0" xfId="0" applyNumberFormat="1" applyFont="1" applyAlignment="1">
      <alignment horizontal="left" indent="3"/>
    </xf>
    <xf numFmtId="4" fontId="33" fillId="0" borderId="0" xfId="0" applyNumberFormat="1" applyFont="1" applyAlignment="1">
      <alignment horizontal="left" indent="1"/>
    </xf>
    <xf numFmtId="167" fontId="30" fillId="0" borderId="0" xfId="0" applyNumberFormat="1" applyFont="1"/>
    <xf numFmtId="167" fontId="42" fillId="0" borderId="0" xfId="0" applyNumberFormat="1" applyFont="1" applyAlignment="1">
      <alignment horizontal="left" indent="3"/>
    </xf>
    <xf numFmtId="49" fontId="27" fillId="0" borderId="0" xfId="0" applyNumberFormat="1" applyFont="1" applyAlignment="1">
      <alignment horizontal="left" wrapText="1" indent="1"/>
    </xf>
    <xf numFmtId="49" fontId="14" fillId="0" borderId="0" xfId="0" applyNumberFormat="1" applyFont="1" applyAlignment="1">
      <alignment horizontal="left" wrapText="1"/>
    </xf>
    <xf numFmtId="49" fontId="42" fillId="0" borderId="0" xfId="0" applyNumberFormat="1" applyFont="1" applyAlignment="1">
      <alignment horizontal="left" wrapText="1" indent="1"/>
    </xf>
    <xf numFmtId="168" fontId="14" fillId="0" borderId="0" xfId="9" applyNumberFormat="1" applyFont="1" applyAlignment="1">
      <alignment horizontal="left"/>
    </xf>
    <xf numFmtId="0" fontId="14" fillId="0" borderId="0" xfId="26" applyFont="1" applyAlignment="1">
      <alignment horizontal="left"/>
    </xf>
    <xf numFmtId="0" fontId="15" fillId="0" borderId="0" xfId="26" applyFont="1" applyAlignment="1">
      <alignment horizontal="left" wrapText="1" indent="2"/>
    </xf>
    <xf numFmtId="0" fontId="15" fillId="0" borderId="0" xfId="26" applyFont="1" applyAlignment="1">
      <alignment horizontal="left" indent="2"/>
    </xf>
    <xf numFmtId="0" fontId="15" fillId="0" borderId="0" xfId="26" applyFont="1" applyAlignment="1">
      <alignment horizontal="left"/>
    </xf>
    <xf numFmtId="0" fontId="27" fillId="0" borderId="0" xfId="26" applyFont="1" applyAlignment="1">
      <alignment horizontal="left" indent="2"/>
    </xf>
    <xf numFmtId="3" fontId="15" fillId="0" borderId="0" xfId="26" applyNumberFormat="1" applyFont="1" applyAlignment="1">
      <alignment horizontal="right" indent="3"/>
    </xf>
    <xf numFmtId="4" fontId="15" fillId="0" borderId="0" xfId="26" applyNumberFormat="1" applyFont="1" applyAlignment="1">
      <alignment horizontal="right" indent="3"/>
    </xf>
    <xf numFmtId="3" fontId="27" fillId="0" borderId="0" xfId="26" applyNumberFormat="1" applyFont="1" applyAlignment="1">
      <alignment horizontal="right" indent="3"/>
    </xf>
    <xf numFmtId="4" fontId="27" fillId="0" borderId="0" xfId="26" applyNumberFormat="1" applyFont="1" applyAlignment="1">
      <alignment horizontal="right" indent="3"/>
    </xf>
    <xf numFmtId="0" fontId="14" fillId="0" borderId="0" xfId="10" applyFont="1"/>
    <xf numFmtId="0" fontId="15" fillId="0" borderId="0" xfId="26" applyFont="1"/>
    <xf numFmtId="0" fontId="14" fillId="0" borderId="0" xfId="26" applyFont="1"/>
    <xf numFmtId="0" fontId="16" fillId="0" borderId="0" xfId="26" applyFont="1"/>
    <xf numFmtId="4" fontId="15" fillId="0" borderId="0" xfId="25" applyNumberFormat="1" applyFont="1" applyFill="1" applyAlignment="1"/>
    <xf numFmtId="4" fontId="15" fillId="0" borderId="0" xfId="25" applyNumberFormat="1" applyFont="1" applyFill="1" applyBorder="1" applyAlignment="1"/>
    <xf numFmtId="49" fontId="30" fillId="0" borderId="0" xfId="0" applyNumberFormat="1" applyFont="1" applyAlignment="1">
      <alignment horizontal="left"/>
    </xf>
    <xf numFmtId="49" fontId="33" fillId="0" borderId="0" xfId="10" applyNumberFormat="1" applyFont="1"/>
    <xf numFmtId="174" fontId="14" fillId="0" borderId="0" xfId="1" applyNumberFormat="1" applyFont="1" applyFill="1" applyBorder="1" applyAlignment="1">
      <alignment horizontal="right"/>
    </xf>
    <xf numFmtId="2" fontId="14" fillId="0" borderId="0" xfId="1" applyNumberFormat="1" applyFont="1" applyFill="1" applyBorder="1" applyAlignment="1">
      <alignment horizontal="right"/>
    </xf>
    <xf numFmtId="0" fontId="15" fillId="0" borderId="0" xfId="14" applyFont="1"/>
    <xf numFmtId="49" fontId="30" fillId="0" borderId="0" xfId="0" applyNumberFormat="1" applyFont="1"/>
    <xf numFmtId="49" fontId="33" fillId="0" borderId="0" xfId="0" applyNumberFormat="1" applyFont="1" applyAlignment="1">
      <alignment horizontal="left"/>
    </xf>
    <xf numFmtId="49" fontId="33" fillId="0" borderId="0" xfId="0" applyNumberFormat="1" applyFont="1"/>
    <xf numFmtId="49" fontId="30" fillId="0" borderId="0" xfId="10" applyNumberFormat="1" applyFont="1"/>
    <xf numFmtId="49" fontId="33" fillId="0" borderId="0" xfId="14" applyNumberFormat="1" applyFont="1"/>
    <xf numFmtId="49" fontId="33" fillId="0" borderId="0" xfId="0" applyNumberFormat="1" applyFont="1" applyAlignment="1">
      <alignment horizontal="left" indent="2"/>
    </xf>
    <xf numFmtId="0" fontId="14" fillId="0" borderId="0" xfId="18" applyFont="1" applyAlignment="1">
      <alignment horizontal="left"/>
    </xf>
    <xf numFmtId="4" fontId="14" fillId="0" borderId="0" xfId="25" applyNumberFormat="1" applyFont="1" applyFill="1" applyBorder="1" applyAlignment="1"/>
    <xf numFmtId="4" fontId="11" fillId="0" borderId="0" xfId="24" applyNumberFormat="1" applyFont="1"/>
    <xf numFmtId="0" fontId="11" fillId="0" borderId="0" xfId="24" applyFont="1"/>
    <xf numFmtId="0" fontId="15" fillId="0" borderId="0" xfId="18" applyFont="1" applyAlignment="1">
      <alignment horizontal="left"/>
    </xf>
    <xf numFmtId="4" fontId="15" fillId="0" borderId="0" xfId="24" applyNumberFormat="1" applyFont="1"/>
    <xf numFmtId="178" fontId="14" fillId="0" borderId="0" xfId="25" applyNumberFormat="1" applyFont="1" applyFill="1" applyBorder="1" applyAlignment="1"/>
    <xf numFmtId="178" fontId="11" fillId="0" borderId="0" xfId="24" applyNumberFormat="1" applyFont="1"/>
    <xf numFmtId="178" fontId="15" fillId="0" borderId="0" xfId="25" applyNumberFormat="1" applyFont="1" applyFill="1" applyBorder="1" applyAlignment="1"/>
    <xf numFmtId="39" fontId="15" fillId="0" borderId="0" xfId="25" applyNumberFormat="1" applyFont="1" applyFill="1" applyBorder="1" applyAlignment="1"/>
    <xf numFmtId="179" fontId="11" fillId="0" borderId="0" xfId="24" applyNumberFormat="1" applyFont="1"/>
    <xf numFmtId="166" fontId="33" fillId="0" borderId="0" xfId="1" applyNumberFormat="1" applyFont="1" applyFill="1" applyBorder="1" applyAlignment="1">
      <alignment horizontal="right" wrapText="1" indent="2"/>
    </xf>
    <xf numFmtId="43" fontId="33" fillId="0" borderId="0" xfId="1" applyFont="1" applyFill="1" applyBorder="1" applyAlignment="1">
      <alignment horizontal="right" wrapText="1" indent="2"/>
    </xf>
    <xf numFmtId="3" fontId="33" fillId="0" borderId="0" xfId="1" applyNumberFormat="1" applyFont="1" applyFill="1" applyBorder="1" applyAlignment="1">
      <alignment horizontal="right" wrapText="1" indent="2"/>
    </xf>
    <xf numFmtId="43" fontId="33" fillId="0" borderId="0" xfId="1" applyFont="1" applyFill="1" applyBorder="1" applyAlignment="1">
      <alignment horizontal="right" wrapText="1" indent="1"/>
    </xf>
    <xf numFmtId="2" fontId="15" fillId="0" borderId="0" xfId="1" applyNumberFormat="1" applyFont="1" applyFill="1" applyBorder="1" applyAlignment="1">
      <alignment horizontal="right" indent="2"/>
    </xf>
    <xf numFmtId="2" fontId="33" fillId="0" borderId="0" xfId="1" applyNumberFormat="1" applyFont="1" applyFill="1" applyBorder="1" applyAlignment="1">
      <alignment horizontal="right" indent="2"/>
    </xf>
    <xf numFmtId="4" fontId="15" fillId="0" borderId="0" xfId="25" applyNumberFormat="1" applyFont="1" applyFill="1" applyAlignment="1">
      <alignment horizontal="right" indent="3"/>
    </xf>
    <xf numFmtId="4" fontId="15" fillId="0" borderId="0" xfId="25" applyNumberFormat="1" applyFont="1" applyFill="1" applyBorder="1" applyAlignment="1">
      <alignment horizontal="right" indent="3"/>
    </xf>
    <xf numFmtId="3" fontId="14" fillId="0" borderId="0" xfId="25" applyNumberFormat="1" applyFont="1" applyFill="1" applyAlignment="1">
      <alignment horizontal="right" indent="2"/>
    </xf>
    <xf numFmtId="3" fontId="15" fillId="0" borderId="0" xfId="25" applyNumberFormat="1" applyFont="1" applyFill="1" applyAlignment="1">
      <alignment horizontal="right" indent="2"/>
    </xf>
    <xf numFmtId="3" fontId="33" fillId="0" borderId="0" xfId="25" applyNumberFormat="1" applyFont="1" applyFill="1" applyAlignment="1">
      <alignment horizontal="right" indent="2"/>
    </xf>
    <xf numFmtId="4" fontId="14" fillId="0" borderId="0" xfId="25" applyNumberFormat="1" applyFont="1" applyFill="1" applyAlignment="1">
      <alignment horizontal="right" indent="3"/>
    </xf>
    <xf numFmtId="43" fontId="30" fillId="0" borderId="0" xfId="1" applyFont="1" applyFill="1" applyBorder="1" applyAlignment="1">
      <alignment horizontal="right" wrapText="1" indent="1"/>
    </xf>
    <xf numFmtId="43" fontId="42" fillId="0" borderId="0" xfId="1" applyFont="1" applyFill="1" applyBorder="1" applyAlignment="1">
      <alignment horizontal="right" wrapText="1" indent="1"/>
    </xf>
    <xf numFmtId="4" fontId="33" fillId="0" borderId="0" xfId="0" applyNumberFormat="1" applyFont="1" applyAlignment="1">
      <alignment horizontal="right" wrapText="1" indent="1"/>
    </xf>
    <xf numFmtId="171" fontId="30" fillId="0" borderId="0" xfId="0" applyNumberFormat="1" applyFont="1" applyAlignment="1">
      <alignment horizontal="right" wrapText="1" indent="1"/>
    </xf>
    <xf numFmtId="4" fontId="30" fillId="0" borderId="0" xfId="0" applyNumberFormat="1" applyFont="1" applyAlignment="1">
      <alignment horizontal="right" wrapText="1" indent="1"/>
    </xf>
    <xf numFmtId="171" fontId="33" fillId="0" borderId="0" xfId="0" applyNumberFormat="1" applyFont="1" applyAlignment="1">
      <alignment horizontal="right" wrapText="1" indent="1"/>
    </xf>
    <xf numFmtId="2" fontId="15" fillId="0" borderId="0" xfId="0" applyNumberFormat="1" applyFont="1" applyAlignment="1">
      <alignment horizontal="right" indent="1"/>
    </xf>
    <xf numFmtId="3" fontId="30" fillId="0" borderId="0" xfId="1" applyNumberFormat="1" applyFont="1" applyAlignment="1">
      <alignment horizontal="right" wrapText="1" indent="1"/>
    </xf>
    <xf numFmtId="4" fontId="14" fillId="0" borderId="0" xfId="1" applyNumberFormat="1" applyFont="1" applyFill="1" applyBorder="1" applyAlignment="1" applyProtection="1">
      <alignment horizontal="right" wrapText="1" indent="1"/>
      <protection locked="0"/>
    </xf>
    <xf numFmtId="3" fontId="15" fillId="0" borderId="0" xfId="1" applyNumberFormat="1" applyFont="1" applyFill="1" applyAlignment="1">
      <alignment horizontal="right" indent="1"/>
    </xf>
    <xf numFmtId="4" fontId="15" fillId="0" borderId="0" xfId="1" applyNumberFormat="1" applyFont="1" applyFill="1" applyBorder="1" applyAlignment="1" applyProtection="1">
      <alignment horizontal="right" wrapText="1" indent="1"/>
      <protection locked="0"/>
    </xf>
    <xf numFmtId="3" fontId="15" fillId="0" borderId="0" xfId="1" applyNumberFormat="1" applyFont="1" applyFill="1" applyBorder="1" applyAlignment="1" applyProtection="1">
      <alignment horizontal="right" wrapText="1" indent="1"/>
      <protection locked="0"/>
    </xf>
    <xf numFmtId="0" fontId="11" fillId="0" borderId="1" xfId="24" applyFont="1" applyBorder="1" applyAlignment="1">
      <alignment horizontal="right" vertical="center" indent="1"/>
    </xf>
    <xf numFmtId="173" fontId="30" fillId="0" borderId="0" xfId="1" applyNumberFormat="1" applyFont="1" applyFill="1" applyBorder="1" applyAlignment="1">
      <alignment horizontal="right"/>
    </xf>
    <xf numFmtId="0" fontId="33" fillId="0" borderId="0" xfId="0" applyFont="1" applyAlignment="1">
      <alignment horizontal="right"/>
    </xf>
    <xf numFmtId="3" fontId="14" fillId="0" borderId="0" xfId="0" applyNumberFormat="1" applyFont="1" applyAlignment="1">
      <alignment horizontal="right" indent="1"/>
    </xf>
    <xf numFmtId="3" fontId="16" fillId="0" borderId="0" xfId="0" applyNumberFormat="1" applyFont="1" applyAlignment="1">
      <alignment horizontal="right" indent="1"/>
    </xf>
    <xf numFmtId="3" fontId="15" fillId="0" borderId="0" xfId="0" applyNumberFormat="1" applyFont="1" applyAlignment="1">
      <alignment horizontal="right" indent="1" shrinkToFit="1"/>
    </xf>
    <xf numFmtId="3" fontId="15" fillId="0" borderId="0" xfId="0" applyNumberFormat="1" applyFont="1" applyAlignment="1">
      <alignment horizontal="right" indent="1"/>
    </xf>
    <xf numFmtId="3" fontId="16" fillId="0" borderId="0" xfId="0" applyNumberFormat="1" applyFont="1" applyAlignment="1">
      <alignment horizontal="right" indent="1" shrinkToFit="1"/>
    </xf>
    <xf numFmtId="4" fontId="14" fillId="0" borderId="0" xfId="0" applyNumberFormat="1" applyFont="1" applyAlignment="1">
      <alignment horizontal="right" indent="2"/>
    </xf>
    <xf numFmtId="4" fontId="16" fillId="0" borderId="0" xfId="0" applyNumberFormat="1" applyFont="1" applyAlignment="1">
      <alignment horizontal="right" indent="2"/>
    </xf>
    <xf numFmtId="4" fontId="33" fillId="0" borderId="0" xfId="0" applyNumberFormat="1" applyFont="1" applyAlignment="1">
      <alignment horizontal="right" indent="2" shrinkToFit="1"/>
    </xf>
    <xf numFmtId="3" fontId="14" fillId="0" borderId="0" xfId="0" applyNumberFormat="1" applyFont="1" applyAlignment="1">
      <alignment horizontal="right" indent="1" shrinkToFit="1"/>
    </xf>
    <xf numFmtId="43" fontId="15" fillId="0" borderId="0" xfId="1" applyFont="1" applyFill="1" applyBorder="1" applyAlignment="1">
      <alignment horizontal="right" indent="1"/>
    </xf>
    <xf numFmtId="43" fontId="15" fillId="0" borderId="0" xfId="1" applyFont="1" applyFill="1" applyBorder="1" applyAlignment="1">
      <alignment horizontal="right" wrapText="1" indent="1"/>
    </xf>
    <xf numFmtId="3" fontId="15" fillId="0" borderId="0" xfId="1" applyNumberFormat="1" applyFont="1" applyFill="1" applyBorder="1" applyAlignment="1">
      <alignment horizontal="right" indent="1"/>
    </xf>
    <xf numFmtId="3" fontId="14" fillId="0" borderId="0" xfId="1" applyNumberFormat="1" applyFont="1" applyFill="1" applyBorder="1" applyAlignment="1">
      <alignment horizontal="right" indent="1"/>
    </xf>
    <xf numFmtId="4" fontId="30" fillId="0" borderId="0" xfId="0" applyNumberFormat="1" applyFont="1" applyAlignment="1">
      <alignment horizontal="right" indent="1" shrinkToFit="1"/>
    </xf>
    <xf numFmtId="4" fontId="15" fillId="0" borderId="0" xfId="1" applyNumberFormat="1" applyFont="1" applyFill="1" applyBorder="1" applyAlignment="1">
      <alignment horizontal="right" indent="1"/>
    </xf>
    <xf numFmtId="4" fontId="14" fillId="0" borderId="0" xfId="1" applyNumberFormat="1" applyFont="1" applyFill="1" applyBorder="1" applyAlignment="1">
      <alignment horizontal="right" indent="1"/>
    </xf>
    <xf numFmtId="173" fontId="33" fillId="0" borderId="0" xfId="1" applyNumberFormat="1" applyFont="1" applyFill="1" applyBorder="1" applyAlignment="1">
      <alignment horizontal="right"/>
    </xf>
    <xf numFmtId="2" fontId="33" fillId="0" borderId="0" xfId="12" applyNumberFormat="1" applyFont="1" applyAlignment="1">
      <alignment horizontal="right"/>
    </xf>
    <xf numFmtId="173" fontId="42" fillId="0" borderId="0" xfId="1" applyNumberFormat="1" applyFont="1" applyFill="1" applyBorder="1" applyAlignment="1">
      <alignment horizontal="right"/>
    </xf>
    <xf numFmtId="4" fontId="14" fillId="0" borderId="0" xfId="0" applyNumberFormat="1" applyFont="1" applyAlignment="1">
      <alignment horizontal="right" indent="1" shrinkToFit="1"/>
    </xf>
    <xf numFmtId="4" fontId="33" fillId="0" borderId="0" xfId="0" applyNumberFormat="1" applyFont="1" applyAlignment="1">
      <alignment horizontal="right" indent="1" shrinkToFit="1"/>
    </xf>
    <xf numFmtId="3" fontId="15" fillId="0" borderId="0" xfId="25" applyNumberFormat="1" applyFont="1" applyFill="1" applyAlignment="1">
      <alignment horizontal="right" indent="3"/>
    </xf>
    <xf numFmtId="0" fontId="13" fillId="0" borderId="0" xfId="0" applyFont="1" applyAlignment="1">
      <alignment vertical="center"/>
    </xf>
    <xf numFmtId="3" fontId="41" fillId="0" borderId="0" xfId="0" applyNumberFormat="1" applyFont="1" applyAlignment="1">
      <alignment horizontal="right"/>
    </xf>
    <xf numFmtId="3" fontId="37" fillId="0" borderId="0" xfId="0" applyNumberFormat="1" applyFont="1" applyAlignment="1">
      <alignment horizontal="right"/>
    </xf>
    <xf numFmtId="43" fontId="15" fillId="0" borderId="0" xfId="1" applyFont="1" applyAlignment="1">
      <alignment horizontal="right" wrapText="1" indent="1"/>
    </xf>
    <xf numFmtId="43" fontId="33" fillId="0" borderId="0" xfId="1" applyFont="1" applyAlignment="1">
      <alignment horizontal="right" wrapText="1"/>
    </xf>
    <xf numFmtId="0" fontId="27" fillId="0" borderId="0" xfId="26" applyFont="1" applyAlignment="1">
      <alignment horizontal="left" wrapText="1" indent="4"/>
    </xf>
    <xf numFmtId="3" fontId="27" fillId="0" borderId="0" xfId="25" applyNumberFormat="1" applyFont="1" applyFill="1" applyAlignment="1">
      <alignment horizontal="right" indent="2"/>
    </xf>
    <xf numFmtId="4" fontId="27" fillId="0" borderId="0" xfId="25" applyNumberFormat="1" applyFont="1" applyFill="1" applyAlignment="1">
      <alignment horizontal="right" indent="3"/>
    </xf>
    <xf numFmtId="39" fontId="14" fillId="0" borderId="0" xfId="25" applyNumberFormat="1" applyFont="1" applyFill="1" applyBorder="1" applyAlignment="1"/>
    <xf numFmtId="0" fontId="33" fillId="0" borderId="2" xfId="18" applyFont="1" applyBorder="1" applyAlignment="1">
      <alignment horizontal="center" vertical="center" wrapText="1"/>
    </xf>
    <xf numFmtId="0" fontId="15" fillId="0" borderId="2" xfId="18" applyFont="1" applyBorder="1" applyAlignment="1">
      <alignment horizontal="center" vertical="center" wrapText="1"/>
    </xf>
    <xf numFmtId="0" fontId="46" fillId="0" borderId="0" xfId="18" applyFont="1" applyAlignment="1">
      <alignment horizontal="left" vertical="center"/>
    </xf>
    <xf numFmtId="0" fontId="46" fillId="0" borderId="0" xfId="10" applyFont="1" applyAlignment="1">
      <alignment horizontal="left" vertical="center"/>
    </xf>
    <xf numFmtId="0" fontId="46" fillId="0" borderId="0" xfId="26" applyFont="1" applyAlignment="1">
      <alignment horizontal="left" vertical="center" wrapText="1"/>
    </xf>
    <xf numFmtId="0" fontId="46" fillId="0" borderId="0" xfId="26" applyFont="1" applyAlignment="1">
      <alignment horizontal="left" vertical="center"/>
    </xf>
    <xf numFmtId="0" fontId="13" fillId="0" borderId="1" xfId="9" applyFont="1" applyBorder="1" applyAlignment="1">
      <alignment horizontal="right" vertical="center" wrapText="1"/>
    </xf>
    <xf numFmtId="0" fontId="46" fillId="0" borderId="0" xfId="9" applyFont="1" applyAlignment="1">
      <alignment horizontal="left" vertical="center"/>
    </xf>
    <xf numFmtId="0" fontId="38" fillId="0" borderId="0" xfId="0" applyFont="1" applyAlignment="1">
      <alignment horizontal="left" vertical="center" wrapText="1"/>
    </xf>
    <xf numFmtId="0" fontId="56" fillId="0" borderId="0" xfId="0" applyFont="1" applyAlignment="1">
      <alignment horizontal="left" vertical="center" wrapText="1"/>
    </xf>
    <xf numFmtId="0" fontId="46" fillId="0" borderId="0" xfId="16" applyFont="1" applyAlignment="1">
      <alignment horizontal="left" vertical="center"/>
    </xf>
    <xf numFmtId="0" fontId="13" fillId="0" borderId="1" xfId="17" applyFont="1" applyBorder="1" applyAlignment="1">
      <alignment horizontal="right" vertical="center"/>
    </xf>
    <xf numFmtId="0" fontId="53" fillId="0" borderId="1" xfId="0" applyFont="1" applyBorder="1" applyAlignment="1">
      <alignment horizontal="right" vertical="center"/>
    </xf>
    <xf numFmtId="0" fontId="46" fillId="0" borderId="0" xfId="8" applyFont="1" applyAlignment="1">
      <alignment horizontal="left" vertical="center"/>
    </xf>
    <xf numFmtId="0" fontId="30" fillId="0" borderId="0" xfId="8" applyFont="1" applyAlignment="1">
      <alignment horizontal="left"/>
    </xf>
    <xf numFmtId="0" fontId="46" fillId="0" borderId="0" xfId="0" applyFont="1" applyAlignment="1">
      <alignment horizontal="left" vertical="center" wrapText="1"/>
    </xf>
    <xf numFmtId="169" fontId="15" fillId="0" borderId="3" xfId="1" applyNumberFormat="1" applyFont="1" applyBorder="1" applyAlignment="1">
      <alignment horizontal="center" vertical="center" wrapText="1"/>
    </xf>
    <xf numFmtId="169" fontId="15" fillId="0" borderId="0" xfId="1" applyNumberFormat="1" applyFont="1" applyBorder="1" applyAlignment="1">
      <alignment horizontal="center" vertical="center" wrapText="1"/>
    </xf>
    <xf numFmtId="169" fontId="15" fillId="0" borderId="1" xfId="1" applyNumberFormat="1" applyFont="1" applyBorder="1" applyAlignment="1">
      <alignment horizontal="center" vertical="center" wrapText="1"/>
    </xf>
    <xf numFmtId="166" fontId="15" fillId="0" borderId="3" xfId="1" applyNumberFormat="1" applyFont="1" applyBorder="1" applyAlignment="1">
      <alignment horizontal="center" vertical="center"/>
    </xf>
    <xf numFmtId="166" fontId="15" fillId="0" borderId="0" xfId="1" applyNumberFormat="1" applyFont="1" applyBorder="1" applyAlignment="1">
      <alignment horizontal="center" vertical="center"/>
    </xf>
    <xf numFmtId="166" fontId="15" fillId="0" borderId="3" xfId="1" applyNumberFormat="1" applyFont="1" applyBorder="1" applyAlignment="1">
      <alignment horizontal="center" vertical="center" wrapText="1"/>
    </xf>
    <xf numFmtId="166" fontId="15" fillId="0" borderId="0" xfId="1" applyNumberFormat="1" applyFont="1" applyBorder="1" applyAlignment="1">
      <alignment horizontal="center" vertical="center" wrapText="1"/>
    </xf>
    <xf numFmtId="166" fontId="15" fillId="0" borderId="1" xfId="1" applyNumberFormat="1" applyFont="1" applyBorder="1" applyAlignment="1">
      <alignment horizontal="center" vertical="center" wrapText="1"/>
    </xf>
    <xf numFmtId="166" fontId="14" fillId="0" borderId="3" xfId="1" applyNumberFormat="1" applyFont="1" applyBorder="1" applyAlignment="1">
      <alignment horizontal="center" vertical="center"/>
    </xf>
    <xf numFmtId="166" fontId="14" fillId="0" borderId="0" xfId="1" applyNumberFormat="1" applyFont="1" applyBorder="1" applyAlignment="1">
      <alignment horizontal="center" vertical="center"/>
    </xf>
    <xf numFmtId="0" fontId="13" fillId="0" borderId="1" xfId="0" applyFont="1" applyBorder="1" applyAlignment="1">
      <alignment horizontal="right" vertical="center"/>
    </xf>
    <xf numFmtId="0" fontId="38" fillId="0" borderId="0" xfId="12" applyFont="1" applyAlignment="1">
      <alignment horizontal="left" vertical="center" wrapText="1"/>
    </xf>
    <xf numFmtId="0" fontId="33" fillId="0" borderId="3" xfId="12"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0" xfId="12" applyFont="1" applyAlignment="1">
      <alignment horizontal="center" vertical="center" wrapText="1"/>
    </xf>
    <xf numFmtId="0" fontId="33" fillId="0" borderId="1" xfId="12" applyFont="1" applyBorder="1" applyAlignment="1">
      <alignment horizontal="center" vertical="center" wrapText="1"/>
    </xf>
    <xf numFmtId="49" fontId="30" fillId="0" borderId="3" xfId="12" applyNumberFormat="1" applyFont="1" applyBorder="1" applyAlignment="1">
      <alignment horizontal="center" vertical="center" wrapText="1"/>
    </xf>
    <xf numFmtId="49" fontId="30" fillId="0" borderId="0" xfId="12" applyNumberFormat="1" applyFont="1" applyAlignment="1">
      <alignment horizontal="center" vertical="center" wrapText="1"/>
    </xf>
    <xf numFmtId="49" fontId="33" fillId="0" borderId="0" xfId="12" applyNumberFormat="1" applyFont="1" applyAlignment="1">
      <alignment vertical="center"/>
    </xf>
    <xf numFmtId="0" fontId="33" fillId="0" borderId="2" xfId="12" applyFont="1" applyBorder="1" applyAlignment="1">
      <alignment horizontal="center" vertical="center"/>
    </xf>
    <xf numFmtId="166" fontId="46" fillId="0" borderId="0" xfId="1" applyNumberFormat="1" applyFont="1" applyAlignment="1">
      <alignment vertical="center"/>
    </xf>
    <xf numFmtId="0" fontId="14" fillId="0" borderId="0" xfId="0" applyFont="1" applyAlignment="1">
      <alignment horizontal="left"/>
    </xf>
    <xf numFmtId="166" fontId="46" fillId="0" borderId="0" xfId="1" applyNumberFormat="1" applyFont="1" applyAlignment="1">
      <alignment horizontal="left" vertical="center"/>
    </xf>
    <xf numFmtId="0" fontId="46" fillId="0" borderId="0" xfId="0" applyFont="1" applyAlignment="1">
      <alignment horizontal="left" vertical="center"/>
    </xf>
    <xf numFmtId="164" fontId="15" fillId="0" borderId="3"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xf>
    <xf numFmtId="0" fontId="15" fillId="0" borderId="0" xfId="0" applyFont="1" applyAlignment="1">
      <alignment horizontal="center" vertical="center"/>
    </xf>
  </cellXfs>
  <cellStyles count="30">
    <cellStyle name="Bình thường 2" xfId="24" xr:uid="{00000000-0005-0000-0000-000000000000}"/>
    <cellStyle name="Comma" xfId="1" builtinId="3"/>
    <cellStyle name="Comma [0] 2" xfId="2" xr:uid="{00000000-0005-0000-0000-000002000000}"/>
    <cellStyle name="Comma [0] 2 2" xfId="29" xr:uid="{00000000-0005-0000-0000-000003000000}"/>
    <cellStyle name="Comma [0] 3" xfId="3" xr:uid="{00000000-0005-0000-0000-000004000000}"/>
    <cellStyle name="Comma 2" xfId="4" xr:uid="{00000000-0005-0000-0000-000005000000}"/>
    <cellStyle name="Comma 3" xfId="5" xr:uid="{00000000-0005-0000-0000-000006000000}"/>
    <cellStyle name="Dấu phẩy 2" xfId="25" xr:uid="{00000000-0005-0000-0000-000007000000}"/>
    <cellStyle name="Normal" xfId="0" builtinId="0"/>
    <cellStyle name="Normal 10 2 2 2 2" xfId="23" xr:uid="{00000000-0005-0000-0000-000009000000}"/>
    <cellStyle name="Normal 2" xfId="6" xr:uid="{00000000-0005-0000-0000-00000A000000}"/>
    <cellStyle name="Normal 2 10" xfId="26" xr:uid="{00000000-0005-0000-0000-00000B000000}"/>
    <cellStyle name="Normal 2 4" xfId="7" xr:uid="{00000000-0005-0000-0000-00000C000000}"/>
    <cellStyle name="Normal 2 5" xfId="14" xr:uid="{00000000-0005-0000-0000-00000D000000}"/>
    <cellStyle name="Normal 3" xfId="8" xr:uid="{00000000-0005-0000-0000-00000E000000}"/>
    <cellStyle name="Normal 4" xfId="9" xr:uid="{00000000-0005-0000-0000-00000F000000}"/>
    <cellStyle name="Normal 5" xfId="15" xr:uid="{00000000-0005-0000-0000-000010000000}"/>
    <cellStyle name="Normal 7 7" xfId="27" xr:uid="{00000000-0005-0000-0000-000011000000}"/>
    <cellStyle name="Normal_02NN" xfId="10" xr:uid="{00000000-0005-0000-0000-000012000000}"/>
    <cellStyle name="Normal_05XD 2" xfId="17" xr:uid="{00000000-0005-0000-0000-000013000000}"/>
    <cellStyle name="Normal_05XD_Dautu(6-2011)" xfId="22" xr:uid="{00000000-0005-0000-0000-000014000000}"/>
    <cellStyle name="Normal_07VT" xfId="11" xr:uid="{00000000-0005-0000-0000-000015000000}"/>
    <cellStyle name="Normal_Book2" xfId="12" xr:uid="{00000000-0005-0000-0000-000016000000}"/>
    <cellStyle name="Normal_Dau tu 2" xfId="20" xr:uid="{00000000-0005-0000-0000-000017000000}"/>
    <cellStyle name="Normal_Dautu" xfId="21" xr:uid="{00000000-0005-0000-0000-000018000000}"/>
    <cellStyle name="Normal_Gui Vu TH-Bao cao nhanh VDT 2006" xfId="19" xr:uid="{00000000-0005-0000-0000-000019000000}"/>
    <cellStyle name="Normal_solieu gdp 2" xfId="18" xr:uid="{00000000-0005-0000-0000-00001A000000}"/>
    <cellStyle name="Normal_SPT3-96_Bieudautu_Dautu(6-2011)" xfId="16" xr:uid="{00000000-0005-0000-0000-00001B000000}"/>
    <cellStyle name="Normal_SPT3-96_TM, VT, CPI__ T02.2011" xfId="13" xr:uid="{00000000-0005-0000-0000-00001C000000}"/>
    <cellStyle name="Percent" xfId="28" builtinId="5"/>
  </cellStyles>
  <dxfs count="4">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2400300</xdr:colOff>
      <xdr:row>2</xdr:row>
      <xdr:rowOff>161925</xdr:rowOff>
    </xdr:to>
    <xdr:sp macro="" textlink="">
      <xdr:nvSpPr>
        <xdr:cNvPr id="108740" name="Text Box 3">
          <a:extLst>
            <a:ext uri="{FF2B5EF4-FFF2-40B4-BE49-F238E27FC236}">
              <a16:creationId xmlns:a16="http://schemas.microsoft.com/office/drawing/2014/main" id="{00000000-0008-0000-0500-0000C4A80100}"/>
            </a:ext>
          </a:extLst>
        </xdr:cNvPr>
        <xdr:cNvSpPr txBox="1">
          <a:spLocks noChangeArrowheads="1"/>
        </xdr:cNvSpPr>
      </xdr:nvSpPr>
      <xdr:spPr bwMode="auto">
        <a:xfrm>
          <a:off x="0" y="857250"/>
          <a:ext cx="255270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523875</xdr:colOff>
      <xdr:row>2</xdr:row>
      <xdr:rowOff>161925</xdr:rowOff>
    </xdr:to>
    <xdr:sp macro="" textlink="">
      <xdr:nvSpPr>
        <xdr:cNvPr id="108741" name="Text Box 3">
          <a:extLst>
            <a:ext uri="{FF2B5EF4-FFF2-40B4-BE49-F238E27FC236}">
              <a16:creationId xmlns:a16="http://schemas.microsoft.com/office/drawing/2014/main" id="{00000000-0008-0000-0500-0000C5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523875</xdr:colOff>
      <xdr:row>2</xdr:row>
      <xdr:rowOff>161925</xdr:rowOff>
    </xdr:to>
    <xdr:sp macro="" textlink="">
      <xdr:nvSpPr>
        <xdr:cNvPr id="108742" name="Text Box 3">
          <a:extLst>
            <a:ext uri="{FF2B5EF4-FFF2-40B4-BE49-F238E27FC236}">
              <a16:creationId xmlns:a16="http://schemas.microsoft.com/office/drawing/2014/main" id="{00000000-0008-0000-0500-0000C6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523875</xdr:colOff>
      <xdr:row>2</xdr:row>
      <xdr:rowOff>161925</xdr:rowOff>
    </xdr:to>
    <xdr:sp macro="" textlink="">
      <xdr:nvSpPr>
        <xdr:cNvPr id="108743" name="Text Box 3">
          <a:extLst>
            <a:ext uri="{FF2B5EF4-FFF2-40B4-BE49-F238E27FC236}">
              <a16:creationId xmlns:a16="http://schemas.microsoft.com/office/drawing/2014/main" id="{00000000-0008-0000-0500-0000C7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twoCellAnchor editAs="oneCell">
    <xdr:from>
      <xdr:col>0</xdr:col>
      <xdr:colOff>0</xdr:colOff>
      <xdr:row>2</xdr:row>
      <xdr:rowOff>0</xdr:rowOff>
    </xdr:from>
    <xdr:to>
      <xdr:col>2</xdr:col>
      <xdr:colOff>523875</xdr:colOff>
      <xdr:row>2</xdr:row>
      <xdr:rowOff>161925</xdr:rowOff>
    </xdr:to>
    <xdr:sp macro="" textlink="">
      <xdr:nvSpPr>
        <xdr:cNvPr id="108744" name="Text Box 3">
          <a:extLst>
            <a:ext uri="{FF2B5EF4-FFF2-40B4-BE49-F238E27FC236}">
              <a16:creationId xmlns:a16="http://schemas.microsoft.com/office/drawing/2014/main" id="{00000000-0008-0000-0500-0000C8A80100}"/>
            </a:ext>
          </a:extLst>
        </xdr:cNvPr>
        <xdr:cNvSpPr txBox="1">
          <a:spLocks noChangeArrowheads="1"/>
        </xdr:cNvSpPr>
      </xdr:nvSpPr>
      <xdr:spPr bwMode="auto">
        <a:xfrm>
          <a:off x="0" y="857250"/>
          <a:ext cx="3219450" cy="16192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56"/>
  <sheetViews>
    <sheetView tabSelected="1" workbookViewId="0">
      <selection activeCell="I12" sqref="I12"/>
    </sheetView>
  </sheetViews>
  <sheetFormatPr defaultColWidth="9.140625" defaultRowHeight="12.75"/>
  <cols>
    <col min="1" max="1" width="35.85546875" style="87" customWidth="1"/>
    <col min="2" max="3" width="13.7109375" style="87" customWidth="1"/>
    <col min="4" max="5" width="10.42578125" style="87" customWidth="1"/>
    <col min="6" max="6" width="9.140625" style="87"/>
    <col min="7" max="8" width="15.7109375" style="87" bestFit="1" customWidth="1"/>
    <col min="9" max="16384" width="9.140625" style="87"/>
  </cols>
  <sheetData>
    <row r="1" spans="1:10" s="83" customFormat="1" ht="53.25" customHeight="1">
      <c r="A1" s="422" t="s">
        <v>200</v>
      </c>
      <c r="B1" s="422"/>
      <c r="C1" s="422"/>
      <c r="D1" s="422"/>
      <c r="E1" s="422"/>
    </row>
    <row r="2" spans="1:10" ht="20.100000000000001" customHeight="1">
      <c r="A2" s="85"/>
      <c r="B2" s="85"/>
      <c r="C2" s="85"/>
      <c r="D2" s="85"/>
      <c r="E2" s="86" t="s">
        <v>334</v>
      </c>
    </row>
    <row r="3" spans="1:10" ht="20.100000000000001" customHeight="1">
      <c r="A3" s="84"/>
      <c r="B3" s="88" t="s">
        <v>162</v>
      </c>
      <c r="C3" s="88" t="s">
        <v>175</v>
      </c>
      <c r="D3" s="420" t="s">
        <v>201</v>
      </c>
      <c r="E3" s="421"/>
    </row>
    <row r="4" spans="1:10" ht="57" customHeight="1">
      <c r="A4" s="84"/>
      <c r="B4" s="90" t="s">
        <v>338</v>
      </c>
      <c r="C4" s="90" t="s">
        <v>337</v>
      </c>
      <c r="D4" s="91" t="s">
        <v>335</v>
      </c>
      <c r="E4" s="91" t="s">
        <v>336</v>
      </c>
    </row>
    <row r="5" spans="1:10" ht="15.75" customHeight="1">
      <c r="A5" s="84"/>
      <c r="B5" s="84"/>
      <c r="C5" s="84"/>
      <c r="D5" s="92"/>
      <c r="E5" s="92"/>
      <c r="G5" s="93"/>
      <c r="H5" s="93"/>
    </row>
    <row r="6" spans="1:10" s="354" customFormat="1" ht="23.1" customHeight="1">
      <c r="A6" s="351" t="s">
        <v>178</v>
      </c>
      <c r="B6" s="357">
        <f>+SUM(B7:B10)</f>
        <v>46749.165399999998</v>
      </c>
      <c r="C6" s="357">
        <f>+SUM(C7:C10)</f>
        <v>51106.691059999997</v>
      </c>
      <c r="D6" s="419">
        <f>+B6/$B$6%</f>
        <v>100</v>
      </c>
      <c r="E6" s="419">
        <f>+C6/$C$6%</f>
        <v>100</v>
      </c>
      <c r="F6" s="358"/>
    </row>
    <row r="7" spans="1:10" s="354" customFormat="1" ht="23.1" customHeight="1">
      <c r="A7" s="355" t="s">
        <v>202</v>
      </c>
      <c r="B7" s="359">
        <v>11565.42841</v>
      </c>
      <c r="C7" s="359">
        <v>11957.009260000001</v>
      </c>
      <c r="D7" s="360">
        <f>+B7/$B$6%</f>
        <v>24.739325955966695</v>
      </c>
      <c r="E7" s="360">
        <f>+C7/$C$6%</f>
        <v>23.396171835821455</v>
      </c>
      <c r="F7" s="361"/>
    </row>
    <row r="8" spans="1:10" s="354" customFormat="1" ht="23.1" customHeight="1">
      <c r="A8" s="355" t="s">
        <v>203</v>
      </c>
      <c r="B8" s="359">
        <v>21299.785250000001</v>
      </c>
      <c r="C8" s="359">
        <v>24082.783319999999</v>
      </c>
      <c r="D8" s="360">
        <f>+B8/$B$6%</f>
        <v>45.561851356601977</v>
      </c>
      <c r="E8" s="360">
        <f>+C8/$C$6%</f>
        <v>47.122564228872619</v>
      </c>
      <c r="F8" s="361"/>
    </row>
    <row r="9" spans="1:10" s="354" customFormat="1" ht="23.1" customHeight="1">
      <c r="A9" s="355" t="s">
        <v>204</v>
      </c>
      <c r="B9" s="359">
        <v>11287.413769999999</v>
      </c>
      <c r="C9" s="359">
        <v>12430.22496</v>
      </c>
      <c r="D9" s="360">
        <f>+B9/$B$6%</f>
        <v>24.144631617316531</v>
      </c>
      <c r="E9" s="360">
        <f>+C9/$C$6%</f>
        <v>24.322108714506161</v>
      </c>
      <c r="F9" s="361"/>
    </row>
    <row r="10" spans="1:10" s="354" customFormat="1" ht="23.1" customHeight="1">
      <c r="A10" s="355" t="s">
        <v>205</v>
      </c>
      <c r="B10" s="359">
        <v>2596.5379699999999</v>
      </c>
      <c r="C10" s="359">
        <v>2636.6735199999998</v>
      </c>
      <c r="D10" s="360">
        <f>+B10/$B$6%</f>
        <v>5.554191070114805</v>
      </c>
      <c r="E10" s="360">
        <f>+C10/$C$6%</f>
        <v>5.1591552207997715</v>
      </c>
      <c r="F10" s="361"/>
    </row>
    <row r="11" spans="1:10" ht="9" customHeight="1">
      <c r="A11" s="223"/>
      <c r="B11" s="223"/>
      <c r="C11" s="223"/>
      <c r="D11" s="223"/>
      <c r="E11" s="223"/>
    </row>
    <row r="12" spans="1:10" ht="33.75" customHeight="1">
      <c r="B12" s="94"/>
      <c r="C12" s="94"/>
      <c r="G12" s="218"/>
      <c r="H12" s="218"/>
      <c r="I12" s="219"/>
      <c r="J12" s="219"/>
    </row>
    <row r="13" spans="1:10" ht="20.100000000000001" customHeight="1">
      <c r="B13" s="94"/>
      <c r="C13" s="94"/>
      <c r="G13" s="220"/>
      <c r="H13" s="220"/>
      <c r="I13" s="220"/>
      <c r="J13" s="220"/>
    </row>
    <row r="14" spans="1:10" ht="20.100000000000001" customHeight="1">
      <c r="B14" s="94"/>
      <c r="C14" s="94"/>
      <c r="G14" s="220"/>
      <c r="H14" s="220"/>
      <c r="I14" s="220"/>
      <c r="J14" s="220"/>
    </row>
    <row r="15" spans="1:10" ht="20.100000000000001" customHeight="1">
      <c r="B15" s="94"/>
      <c r="C15" s="94"/>
      <c r="G15" s="221"/>
      <c r="H15" s="221"/>
      <c r="I15" s="220"/>
      <c r="J15" s="220"/>
    </row>
    <row r="16" spans="1:10" ht="20.100000000000001" customHeight="1">
      <c r="G16" s="221"/>
      <c r="H16" s="221"/>
      <c r="I16" s="220"/>
      <c r="J16" s="220"/>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sheetData>
  <mergeCells count="2">
    <mergeCell ref="D3:E3"/>
    <mergeCell ref="A1:E1"/>
  </mergeCells>
  <printOptions horizontalCentered="1"/>
  <pageMargins left="1.1811023622047245" right="0.59055118110236227" top="0.78740157480314965" bottom="0.78740157480314965" header="0.31496062992125984" footer="0.31496062992125984"/>
  <pageSetup paperSize="9" firstPageNumber="24" fitToHeight="0" orientation="portrait" useFirstPageNumber="1" r:id="rId1"/>
  <headerFooter alignWithMargins="0">
    <oddHeader>&amp;C&amp;"Times New Roman,Regular"&amp;12 &amp;P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K18"/>
  <sheetViews>
    <sheetView topLeftCell="A13" zoomScaleNormal="100" workbookViewId="0">
      <selection activeCell="H15" sqref="H15"/>
    </sheetView>
  </sheetViews>
  <sheetFormatPr defaultRowHeight="14.25"/>
  <cols>
    <col min="1" max="1" width="2.28515625" style="36" customWidth="1"/>
    <col min="2" max="2" width="38.140625" style="36" customWidth="1"/>
    <col min="3" max="3" width="9.7109375" style="75" customWidth="1"/>
    <col min="4" max="4" width="10.42578125" style="75" customWidth="1"/>
    <col min="5" max="5" width="11.42578125" style="75" customWidth="1"/>
    <col min="6" max="6" width="9.7109375" style="75" customWidth="1"/>
    <col min="7" max="7" width="9.5703125" style="75" bestFit="1" customWidth="1"/>
    <col min="8" max="229" width="9.140625" style="36"/>
    <col min="230" max="230" width="2.28515625" style="36" customWidth="1"/>
    <col min="231" max="231" width="32.42578125" style="36" customWidth="1"/>
    <col min="232" max="234" width="10" style="36" customWidth="1"/>
    <col min="235" max="237" width="9" style="36" customWidth="1"/>
    <col min="238" max="238" width="9.140625" style="36"/>
    <col min="239" max="239" width="14.7109375" style="36" customWidth="1"/>
    <col min="240" max="240" width="10.5703125" style="36" bestFit="1" customWidth="1"/>
    <col min="241" max="485" width="9.140625" style="36"/>
    <col min="486" max="486" width="2.28515625" style="36" customWidth="1"/>
    <col min="487" max="487" width="32.42578125" style="36" customWidth="1"/>
    <col min="488" max="490" width="10" style="36" customWidth="1"/>
    <col min="491" max="493" width="9" style="36" customWidth="1"/>
    <col min="494" max="494" width="9.140625" style="36"/>
    <col min="495" max="495" width="14.7109375" style="36" customWidth="1"/>
    <col min="496" max="496" width="10.5703125" style="36" bestFit="1" customWidth="1"/>
    <col min="497" max="741" width="9.140625" style="36"/>
    <col min="742" max="742" width="2.28515625" style="36" customWidth="1"/>
    <col min="743" max="743" width="32.42578125" style="36" customWidth="1"/>
    <col min="744" max="746" width="10" style="36" customWidth="1"/>
    <col min="747" max="749" width="9" style="36" customWidth="1"/>
    <col min="750" max="750" width="9.140625" style="36"/>
    <col min="751" max="751" width="14.7109375" style="36" customWidth="1"/>
    <col min="752" max="752" width="10.5703125" style="36" bestFit="1" customWidth="1"/>
    <col min="753" max="997" width="9.140625" style="36"/>
    <col min="998" max="998" width="2.28515625" style="36" customWidth="1"/>
    <col min="999" max="999" width="32.42578125" style="36" customWidth="1"/>
    <col min="1000" max="1002" width="10" style="36" customWidth="1"/>
    <col min="1003" max="1005" width="9" style="36" customWidth="1"/>
    <col min="1006" max="1006" width="9.140625" style="36"/>
    <col min="1007" max="1007" width="14.7109375" style="36" customWidth="1"/>
    <col min="1008" max="1008" width="10.5703125" style="36" bestFit="1" customWidth="1"/>
    <col min="1009" max="1253" width="9.140625" style="36"/>
    <col min="1254" max="1254" width="2.28515625" style="36" customWidth="1"/>
    <col min="1255" max="1255" width="32.42578125" style="36" customWidth="1"/>
    <col min="1256" max="1258" width="10" style="36" customWidth="1"/>
    <col min="1259" max="1261" width="9" style="36" customWidth="1"/>
    <col min="1262" max="1262" width="9.140625" style="36"/>
    <col min="1263" max="1263" width="14.7109375" style="36" customWidth="1"/>
    <col min="1264" max="1264" width="10.5703125" style="36" bestFit="1" customWidth="1"/>
    <col min="1265" max="1509" width="9.140625" style="36"/>
    <col min="1510" max="1510" width="2.28515625" style="36" customWidth="1"/>
    <col min="1511" max="1511" width="32.42578125" style="36" customWidth="1"/>
    <col min="1512" max="1514" width="10" style="36" customWidth="1"/>
    <col min="1515" max="1517" width="9" style="36" customWidth="1"/>
    <col min="1518" max="1518" width="9.140625" style="36"/>
    <col min="1519" max="1519" width="14.7109375" style="36" customWidth="1"/>
    <col min="1520" max="1520" width="10.5703125" style="36" bestFit="1" customWidth="1"/>
    <col min="1521" max="1765" width="9.140625" style="36"/>
    <col min="1766" max="1766" width="2.28515625" style="36" customWidth="1"/>
    <col min="1767" max="1767" width="32.42578125" style="36" customWidth="1"/>
    <col min="1768" max="1770" width="10" style="36" customWidth="1"/>
    <col min="1771" max="1773" width="9" style="36" customWidth="1"/>
    <col min="1774" max="1774" width="9.140625" style="36"/>
    <col min="1775" max="1775" width="14.7109375" style="36" customWidth="1"/>
    <col min="1776" max="1776" width="10.5703125" style="36" bestFit="1" customWidth="1"/>
    <col min="1777" max="2021" width="9.140625" style="36"/>
    <col min="2022" max="2022" width="2.28515625" style="36" customWidth="1"/>
    <col min="2023" max="2023" width="32.42578125" style="36" customWidth="1"/>
    <col min="2024" max="2026" width="10" style="36" customWidth="1"/>
    <col min="2027" max="2029" width="9" style="36" customWidth="1"/>
    <col min="2030" max="2030" width="9.140625" style="36"/>
    <col min="2031" max="2031" width="14.7109375" style="36" customWidth="1"/>
    <col min="2032" max="2032" width="10.5703125" style="36" bestFit="1" customWidth="1"/>
    <col min="2033" max="2277" width="9.140625" style="36"/>
    <col min="2278" max="2278" width="2.28515625" style="36" customWidth="1"/>
    <col min="2279" max="2279" width="32.42578125" style="36" customWidth="1"/>
    <col min="2280" max="2282" width="10" style="36" customWidth="1"/>
    <col min="2283" max="2285" width="9" style="36" customWidth="1"/>
    <col min="2286" max="2286" width="9.140625" style="36"/>
    <col min="2287" max="2287" width="14.7109375" style="36" customWidth="1"/>
    <col min="2288" max="2288" width="10.5703125" style="36" bestFit="1" customWidth="1"/>
    <col min="2289" max="2533" width="9.140625" style="36"/>
    <col min="2534" max="2534" width="2.28515625" style="36" customWidth="1"/>
    <col min="2535" max="2535" width="32.42578125" style="36" customWidth="1"/>
    <col min="2536" max="2538" width="10" style="36" customWidth="1"/>
    <col min="2539" max="2541" width="9" style="36" customWidth="1"/>
    <col min="2542" max="2542" width="9.140625" style="36"/>
    <col min="2543" max="2543" width="14.7109375" style="36" customWidth="1"/>
    <col min="2544" max="2544" width="10.5703125" style="36" bestFit="1" customWidth="1"/>
    <col min="2545" max="2789" width="9.140625" style="36"/>
    <col min="2790" max="2790" width="2.28515625" style="36" customWidth="1"/>
    <col min="2791" max="2791" width="32.42578125" style="36" customWidth="1"/>
    <col min="2792" max="2794" width="10" style="36" customWidth="1"/>
    <col min="2795" max="2797" width="9" style="36" customWidth="1"/>
    <col min="2798" max="2798" width="9.140625" style="36"/>
    <col min="2799" max="2799" width="14.7109375" style="36" customWidth="1"/>
    <col min="2800" max="2800" width="10.5703125" style="36" bestFit="1" customWidth="1"/>
    <col min="2801" max="3045" width="9.140625" style="36"/>
    <col min="3046" max="3046" width="2.28515625" style="36" customWidth="1"/>
    <col min="3047" max="3047" width="32.42578125" style="36" customWidth="1"/>
    <col min="3048" max="3050" width="10" style="36" customWidth="1"/>
    <col min="3051" max="3053" width="9" style="36" customWidth="1"/>
    <col min="3054" max="3054" width="9.140625" style="36"/>
    <col min="3055" max="3055" width="14.7109375" style="36" customWidth="1"/>
    <col min="3056" max="3056" width="10.5703125" style="36" bestFit="1" customWidth="1"/>
    <col min="3057" max="3301" width="9.140625" style="36"/>
    <col min="3302" max="3302" width="2.28515625" style="36" customWidth="1"/>
    <col min="3303" max="3303" width="32.42578125" style="36" customWidth="1"/>
    <col min="3304" max="3306" width="10" style="36" customWidth="1"/>
    <col min="3307" max="3309" width="9" style="36" customWidth="1"/>
    <col min="3310" max="3310" width="9.140625" style="36"/>
    <col min="3311" max="3311" width="14.7109375" style="36" customWidth="1"/>
    <col min="3312" max="3312" width="10.5703125" style="36" bestFit="1" customWidth="1"/>
    <col min="3313" max="3557" width="9.140625" style="36"/>
    <col min="3558" max="3558" width="2.28515625" style="36" customWidth="1"/>
    <col min="3559" max="3559" width="32.42578125" style="36" customWidth="1"/>
    <col min="3560" max="3562" width="10" style="36" customWidth="1"/>
    <col min="3563" max="3565" width="9" style="36" customWidth="1"/>
    <col min="3566" max="3566" width="9.140625" style="36"/>
    <col min="3567" max="3567" width="14.7109375" style="36" customWidth="1"/>
    <col min="3568" max="3568" width="10.5703125" style="36" bestFit="1" customWidth="1"/>
    <col min="3569" max="3813" width="9.140625" style="36"/>
    <col min="3814" max="3814" width="2.28515625" style="36" customWidth="1"/>
    <col min="3815" max="3815" width="32.42578125" style="36" customWidth="1"/>
    <col min="3816" max="3818" width="10" style="36" customWidth="1"/>
    <col min="3819" max="3821" width="9" style="36" customWidth="1"/>
    <col min="3822" max="3822" width="9.140625" style="36"/>
    <col min="3823" max="3823" width="14.7109375" style="36" customWidth="1"/>
    <col min="3824" max="3824" width="10.5703125" style="36" bestFit="1" customWidth="1"/>
    <col min="3825" max="4069" width="9.140625" style="36"/>
    <col min="4070" max="4070" width="2.28515625" style="36" customWidth="1"/>
    <col min="4071" max="4071" width="32.42578125" style="36" customWidth="1"/>
    <col min="4072" max="4074" width="10" style="36" customWidth="1"/>
    <col min="4075" max="4077" width="9" style="36" customWidth="1"/>
    <col min="4078" max="4078" width="9.140625" style="36"/>
    <col min="4079" max="4079" width="14.7109375" style="36" customWidth="1"/>
    <col min="4080" max="4080" width="10.5703125" style="36" bestFit="1" customWidth="1"/>
    <col min="4081" max="4325" width="9.140625" style="36"/>
    <col min="4326" max="4326" width="2.28515625" style="36" customWidth="1"/>
    <col min="4327" max="4327" width="32.42578125" style="36" customWidth="1"/>
    <col min="4328" max="4330" width="10" style="36" customWidth="1"/>
    <col min="4331" max="4333" width="9" style="36" customWidth="1"/>
    <col min="4334" max="4334" width="9.140625" style="36"/>
    <col min="4335" max="4335" width="14.7109375" style="36" customWidth="1"/>
    <col min="4336" max="4336" width="10.5703125" style="36" bestFit="1" customWidth="1"/>
    <col min="4337" max="4581" width="9.140625" style="36"/>
    <col min="4582" max="4582" width="2.28515625" style="36" customWidth="1"/>
    <col min="4583" max="4583" width="32.42578125" style="36" customWidth="1"/>
    <col min="4584" max="4586" width="10" style="36" customWidth="1"/>
    <col min="4587" max="4589" width="9" style="36" customWidth="1"/>
    <col min="4590" max="4590" width="9.140625" style="36"/>
    <col min="4591" max="4591" width="14.7109375" style="36" customWidth="1"/>
    <col min="4592" max="4592" width="10.5703125" style="36" bestFit="1" customWidth="1"/>
    <col min="4593" max="4837" width="9.140625" style="36"/>
    <col min="4838" max="4838" width="2.28515625" style="36" customWidth="1"/>
    <col min="4839" max="4839" width="32.42578125" style="36" customWidth="1"/>
    <col min="4840" max="4842" width="10" style="36" customWidth="1"/>
    <col min="4843" max="4845" width="9" style="36" customWidth="1"/>
    <col min="4846" max="4846" width="9.140625" style="36"/>
    <col min="4847" max="4847" width="14.7109375" style="36" customWidth="1"/>
    <col min="4848" max="4848" width="10.5703125" style="36" bestFit="1" customWidth="1"/>
    <col min="4849" max="5093" width="9.140625" style="36"/>
    <col min="5094" max="5094" width="2.28515625" style="36" customWidth="1"/>
    <col min="5095" max="5095" width="32.42578125" style="36" customWidth="1"/>
    <col min="5096" max="5098" width="10" style="36" customWidth="1"/>
    <col min="5099" max="5101" width="9" style="36" customWidth="1"/>
    <col min="5102" max="5102" width="9.140625" style="36"/>
    <col min="5103" max="5103" width="14.7109375" style="36" customWidth="1"/>
    <col min="5104" max="5104" width="10.5703125" style="36" bestFit="1" customWidth="1"/>
    <col min="5105" max="5349" width="9.140625" style="36"/>
    <col min="5350" max="5350" width="2.28515625" style="36" customWidth="1"/>
    <col min="5351" max="5351" width="32.42578125" style="36" customWidth="1"/>
    <col min="5352" max="5354" width="10" style="36" customWidth="1"/>
    <col min="5355" max="5357" width="9" style="36" customWidth="1"/>
    <col min="5358" max="5358" width="9.140625" style="36"/>
    <col min="5359" max="5359" width="14.7109375" style="36" customWidth="1"/>
    <col min="5360" max="5360" width="10.5703125" style="36" bestFit="1" customWidth="1"/>
    <col min="5361" max="5605" width="9.140625" style="36"/>
    <col min="5606" max="5606" width="2.28515625" style="36" customWidth="1"/>
    <col min="5607" max="5607" width="32.42578125" style="36" customWidth="1"/>
    <col min="5608" max="5610" width="10" style="36" customWidth="1"/>
    <col min="5611" max="5613" width="9" style="36" customWidth="1"/>
    <col min="5614" max="5614" width="9.140625" style="36"/>
    <col min="5615" max="5615" width="14.7109375" style="36" customWidth="1"/>
    <col min="5616" max="5616" width="10.5703125" style="36" bestFit="1" customWidth="1"/>
    <col min="5617" max="5861" width="9.140625" style="36"/>
    <col min="5862" max="5862" width="2.28515625" style="36" customWidth="1"/>
    <col min="5863" max="5863" width="32.42578125" style="36" customWidth="1"/>
    <col min="5864" max="5866" width="10" style="36" customWidth="1"/>
    <col min="5867" max="5869" width="9" style="36" customWidth="1"/>
    <col min="5870" max="5870" width="9.140625" style="36"/>
    <col min="5871" max="5871" width="14.7109375" style="36" customWidth="1"/>
    <col min="5872" max="5872" width="10.5703125" style="36" bestFit="1" customWidth="1"/>
    <col min="5873" max="6117" width="9.140625" style="36"/>
    <col min="6118" max="6118" width="2.28515625" style="36" customWidth="1"/>
    <col min="6119" max="6119" width="32.42578125" style="36" customWidth="1"/>
    <col min="6120" max="6122" width="10" style="36" customWidth="1"/>
    <col min="6123" max="6125" width="9" style="36" customWidth="1"/>
    <col min="6126" max="6126" width="9.140625" style="36"/>
    <col min="6127" max="6127" width="14.7109375" style="36" customWidth="1"/>
    <col min="6128" max="6128" width="10.5703125" style="36" bestFit="1" customWidth="1"/>
    <col min="6129" max="6373" width="9.140625" style="36"/>
    <col min="6374" max="6374" width="2.28515625" style="36" customWidth="1"/>
    <col min="6375" max="6375" width="32.42578125" style="36" customWidth="1"/>
    <col min="6376" max="6378" width="10" style="36" customWidth="1"/>
    <col min="6379" max="6381" width="9" style="36" customWidth="1"/>
    <col min="6382" max="6382" width="9.140625" style="36"/>
    <col min="6383" max="6383" width="14.7109375" style="36" customWidth="1"/>
    <col min="6384" max="6384" width="10.5703125" style="36" bestFit="1" customWidth="1"/>
    <col min="6385" max="6629" width="9.140625" style="36"/>
    <col min="6630" max="6630" width="2.28515625" style="36" customWidth="1"/>
    <col min="6631" max="6631" width="32.42578125" style="36" customWidth="1"/>
    <col min="6632" max="6634" width="10" style="36" customWidth="1"/>
    <col min="6635" max="6637" width="9" style="36" customWidth="1"/>
    <col min="6638" max="6638" width="9.140625" style="36"/>
    <col min="6639" max="6639" width="14.7109375" style="36" customWidth="1"/>
    <col min="6640" max="6640" width="10.5703125" style="36" bestFit="1" customWidth="1"/>
    <col min="6641" max="6885" width="9.140625" style="36"/>
    <col min="6886" max="6886" width="2.28515625" style="36" customWidth="1"/>
    <col min="6887" max="6887" width="32.42578125" style="36" customWidth="1"/>
    <col min="6888" max="6890" width="10" style="36" customWidth="1"/>
    <col min="6891" max="6893" width="9" style="36" customWidth="1"/>
    <col min="6894" max="6894" width="9.140625" style="36"/>
    <col min="6895" max="6895" width="14.7109375" style="36" customWidth="1"/>
    <col min="6896" max="6896" width="10.5703125" style="36" bestFit="1" customWidth="1"/>
    <col min="6897" max="7141" width="9.140625" style="36"/>
    <col min="7142" max="7142" width="2.28515625" style="36" customWidth="1"/>
    <col min="7143" max="7143" width="32.42578125" style="36" customWidth="1"/>
    <col min="7144" max="7146" width="10" style="36" customWidth="1"/>
    <col min="7147" max="7149" width="9" style="36" customWidth="1"/>
    <col min="7150" max="7150" width="9.140625" style="36"/>
    <col min="7151" max="7151" width="14.7109375" style="36" customWidth="1"/>
    <col min="7152" max="7152" width="10.5703125" style="36" bestFit="1" customWidth="1"/>
    <col min="7153" max="7397" width="9.140625" style="36"/>
    <col min="7398" max="7398" width="2.28515625" style="36" customWidth="1"/>
    <col min="7399" max="7399" width="32.42578125" style="36" customWidth="1"/>
    <col min="7400" max="7402" width="10" style="36" customWidth="1"/>
    <col min="7403" max="7405" width="9" style="36" customWidth="1"/>
    <col min="7406" max="7406" width="9.140625" style="36"/>
    <col min="7407" max="7407" width="14.7109375" style="36" customWidth="1"/>
    <col min="7408" max="7408" width="10.5703125" style="36" bestFit="1" customWidth="1"/>
    <col min="7409" max="7653" width="9.140625" style="36"/>
    <col min="7654" max="7654" width="2.28515625" style="36" customWidth="1"/>
    <col min="7655" max="7655" width="32.42578125" style="36" customWidth="1"/>
    <col min="7656" max="7658" width="10" style="36" customWidth="1"/>
    <col min="7659" max="7661" width="9" style="36" customWidth="1"/>
    <col min="7662" max="7662" width="9.140625" style="36"/>
    <col min="7663" max="7663" width="14.7109375" style="36" customWidth="1"/>
    <col min="7664" max="7664" width="10.5703125" style="36" bestFit="1" customWidth="1"/>
    <col min="7665" max="7909" width="9.140625" style="36"/>
    <col min="7910" max="7910" width="2.28515625" style="36" customWidth="1"/>
    <col min="7911" max="7911" width="32.42578125" style="36" customWidth="1"/>
    <col min="7912" max="7914" width="10" style="36" customWidth="1"/>
    <col min="7915" max="7917" width="9" style="36" customWidth="1"/>
    <col min="7918" max="7918" width="9.140625" style="36"/>
    <col min="7919" max="7919" width="14.7109375" style="36" customWidth="1"/>
    <col min="7920" max="7920" width="10.5703125" style="36" bestFit="1" customWidth="1"/>
    <col min="7921" max="8165" width="9.140625" style="36"/>
    <col min="8166" max="8166" width="2.28515625" style="36" customWidth="1"/>
    <col min="8167" max="8167" width="32.42578125" style="36" customWidth="1"/>
    <col min="8168" max="8170" width="10" style="36" customWidth="1"/>
    <col min="8171" max="8173" width="9" style="36" customWidth="1"/>
    <col min="8174" max="8174" width="9.140625" style="36"/>
    <col min="8175" max="8175" width="14.7109375" style="36" customWidth="1"/>
    <col min="8176" max="8176" width="10.5703125" style="36" bestFit="1" customWidth="1"/>
    <col min="8177" max="8421" width="9.140625" style="36"/>
    <col min="8422" max="8422" width="2.28515625" style="36" customWidth="1"/>
    <col min="8423" max="8423" width="32.42578125" style="36" customWidth="1"/>
    <col min="8424" max="8426" width="10" style="36" customWidth="1"/>
    <col min="8427" max="8429" width="9" style="36" customWidth="1"/>
    <col min="8430" max="8430" width="9.140625" style="36"/>
    <col min="8431" max="8431" width="14.7109375" style="36" customWidth="1"/>
    <col min="8432" max="8432" width="10.5703125" style="36" bestFit="1" customWidth="1"/>
    <col min="8433" max="8677" width="9.140625" style="36"/>
    <col min="8678" max="8678" width="2.28515625" style="36" customWidth="1"/>
    <col min="8679" max="8679" width="32.42578125" style="36" customWidth="1"/>
    <col min="8680" max="8682" width="10" style="36" customWidth="1"/>
    <col min="8683" max="8685" width="9" style="36" customWidth="1"/>
    <col min="8686" max="8686" width="9.140625" style="36"/>
    <col min="8687" max="8687" width="14.7109375" style="36" customWidth="1"/>
    <col min="8688" max="8688" width="10.5703125" style="36" bestFit="1" customWidth="1"/>
    <col min="8689" max="8933" width="9.140625" style="36"/>
    <col min="8934" max="8934" width="2.28515625" style="36" customWidth="1"/>
    <col min="8935" max="8935" width="32.42578125" style="36" customWidth="1"/>
    <col min="8936" max="8938" width="10" style="36" customWidth="1"/>
    <col min="8939" max="8941" width="9" style="36" customWidth="1"/>
    <col min="8942" max="8942" width="9.140625" style="36"/>
    <col min="8943" max="8943" width="14.7109375" style="36" customWidth="1"/>
    <col min="8944" max="8944" width="10.5703125" style="36" bestFit="1" customWidth="1"/>
    <col min="8945" max="9189" width="9.140625" style="36"/>
    <col min="9190" max="9190" width="2.28515625" style="36" customWidth="1"/>
    <col min="9191" max="9191" width="32.42578125" style="36" customWidth="1"/>
    <col min="9192" max="9194" width="10" style="36" customWidth="1"/>
    <col min="9195" max="9197" width="9" style="36" customWidth="1"/>
    <col min="9198" max="9198" width="9.140625" style="36"/>
    <col min="9199" max="9199" width="14.7109375" style="36" customWidth="1"/>
    <col min="9200" max="9200" width="10.5703125" style="36" bestFit="1" customWidth="1"/>
    <col min="9201" max="9445" width="9.140625" style="36"/>
    <col min="9446" max="9446" width="2.28515625" style="36" customWidth="1"/>
    <col min="9447" max="9447" width="32.42578125" style="36" customWidth="1"/>
    <col min="9448" max="9450" width="10" style="36" customWidth="1"/>
    <col min="9451" max="9453" width="9" style="36" customWidth="1"/>
    <col min="9454" max="9454" width="9.140625" style="36"/>
    <col min="9455" max="9455" width="14.7109375" style="36" customWidth="1"/>
    <col min="9456" max="9456" width="10.5703125" style="36" bestFit="1" customWidth="1"/>
    <col min="9457" max="9701" width="9.140625" style="36"/>
    <col min="9702" max="9702" width="2.28515625" style="36" customWidth="1"/>
    <col min="9703" max="9703" width="32.42578125" style="36" customWidth="1"/>
    <col min="9704" max="9706" width="10" style="36" customWidth="1"/>
    <col min="9707" max="9709" width="9" style="36" customWidth="1"/>
    <col min="9710" max="9710" width="9.140625" style="36"/>
    <col min="9711" max="9711" width="14.7109375" style="36" customWidth="1"/>
    <col min="9712" max="9712" width="10.5703125" style="36" bestFit="1" customWidth="1"/>
    <col min="9713" max="9957" width="9.140625" style="36"/>
    <col min="9958" max="9958" width="2.28515625" style="36" customWidth="1"/>
    <col min="9959" max="9959" width="32.42578125" style="36" customWidth="1"/>
    <col min="9960" max="9962" width="10" style="36" customWidth="1"/>
    <col min="9963" max="9965" width="9" style="36" customWidth="1"/>
    <col min="9966" max="9966" width="9.140625" style="36"/>
    <col min="9967" max="9967" width="14.7109375" style="36" customWidth="1"/>
    <col min="9968" max="9968" width="10.5703125" style="36" bestFit="1" customWidth="1"/>
    <col min="9969" max="10213" width="9.140625" style="36"/>
    <col min="10214" max="10214" width="2.28515625" style="36" customWidth="1"/>
    <col min="10215" max="10215" width="32.42578125" style="36" customWidth="1"/>
    <col min="10216" max="10218" width="10" style="36" customWidth="1"/>
    <col min="10219" max="10221" width="9" style="36" customWidth="1"/>
    <col min="10222" max="10222" width="9.140625" style="36"/>
    <col min="10223" max="10223" width="14.7109375" style="36" customWidth="1"/>
    <col min="10224" max="10224" width="10.5703125" style="36" bestFit="1" customWidth="1"/>
    <col min="10225" max="10469" width="9.140625" style="36"/>
    <col min="10470" max="10470" width="2.28515625" style="36" customWidth="1"/>
    <col min="10471" max="10471" width="32.42578125" style="36" customWidth="1"/>
    <col min="10472" max="10474" width="10" style="36" customWidth="1"/>
    <col min="10475" max="10477" width="9" style="36" customWidth="1"/>
    <col min="10478" max="10478" width="9.140625" style="36"/>
    <col min="10479" max="10479" width="14.7109375" style="36" customWidth="1"/>
    <col min="10480" max="10480" width="10.5703125" style="36" bestFit="1" customWidth="1"/>
    <col min="10481" max="10725" width="9.140625" style="36"/>
    <col min="10726" max="10726" width="2.28515625" style="36" customWidth="1"/>
    <col min="10727" max="10727" width="32.42578125" style="36" customWidth="1"/>
    <col min="10728" max="10730" width="10" style="36" customWidth="1"/>
    <col min="10731" max="10733" width="9" style="36" customWidth="1"/>
    <col min="10734" max="10734" width="9.140625" style="36"/>
    <col min="10735" max="10735" width="14.7109375" style="36" customWidth="1"/>
    <col min="10736" max="10736" width="10.5703125" style="36" bestFit="1" customWidth="1"/>
    <col min="10737" max="10981" width="9.140625" style="36"/>
    <col min="10982" max="10982" width="2.28515625" style="36" customWidth="1"/>
    <col min="10983" max="10983" width="32.42578125" style="36" customWidth="1"/>
    <col min="10984" max="10986" width="10" style="36" customWidth="1"/>
    <col min="10987" max="10989" width="9" style="36" customWidth="1"/>
    <col min="10990" max="10990" width="9.140625" style="36"/>
    <col min="10991" max="10991" width="14.7109375" style="36" customWidth="1"/>
    <col min="10992" max="10992" width="10.5703125" style="36" bestFit="1" customWidth="1"/>
    <col min="10993" max="11237" width="9.140625" style="36"/>
    <col min="11238" max="11238" width="2.28515625" style="36" customWidth="1"/>
    <col min="11239" max="11239" width="32.42578125" style="36" customWidth="1"/>
    <col min="11240" max="11242" width="10" style="36" customWidth="1"/>
    <col min="11243" max="11245" width="9" style="36" customWidth="1"/>
    <col min="11246" max="11246" width="9.140625" style="36"/>
    <col min="11247" max="11247" width="14.7109375" style="36" customWidth="1"/>
    <col min="11248" max="11248" width="10.5703125" style="36" bestFit="1" customWidth="1"/>
    <col min="11249" max="11493" width="9.140625" style="36"/>
    <col min="11494" max="11494" width="2.28515625" style="36" customWidth="1"/>
    <col min="11495" max="11495" width="32.42578125" style="36" customWidth="1"/>
    <col min="11496" max="11498" width="10" style="36" customWidth="1"/>
    <col min="11499" max="11501" width="9" style="36" customWidth="1"/>
    <col min="11502" max="11502" width="9.140625" style="36"/>
    <col min="11503" max="11503" width="14.7109375" style="36" customWidth="1"/>
    <col min="11504" max="11504" width="10.5703125" style="36" bestFit="1" customWidth="1"/>
    <col min="11505" max="11749" width="9.140625" style="36"/>
    <col min="11750" max="11750" width="2.28515625" style="36" customWidth="1"/>
    <col min="11751" max="11751" width="32.42578125" style="36" customWidth="1"/>
    <col min="11752" max="11754" width="10" style="36" customWidth="1"/>
    <col min="11755" max="11757" width="9" style="36" customWidth="1"/>
    <col min="11758" max="11758" width="9.140625" style="36"/>
    <col min="11759" max="11759" width="14.7109375" style="36" customWidth="1"/>
    <col min="11760" max="11760" width="10.5703125" style="36" bestFit="1" customWidth="1"/>
    <col min="11761" max="12005" width="9.140625" style="36"/>
    <col min="12006" max="12006" width="2.28515625" style="36" customWidth="1"/>
    <col min="12007" max="12007" width="32.42578125" style="36" customWidth="1"/>
    <col min="12008" max="12010" width="10" style="36" customWidth="1"/>
    <col min="12011" max="12013" width="9" style="36" customWidth="1"/>
    <col min="12014" max="12014" width="9.140625" style="36"/>
    <col min="12015" max="12015" width="14.7109375" style="36" customWidth="1"/>
    <col min="12016" max="12016" width="10.5703125" style="36" bestFit="1" customWidth="1"/>
    <col min="12017" max="12261" width="9.140625" style="36"/>
    <col min="12262" max="12262" width="2.28515625" style="36" customWidth="1"/>
    <col min="12263" max="12263" width="32.42578125" style="36" customWidth="1"/>
    <col min="12264" max="12266" width="10" style="36" customWidth="1"/>
    <col min="12267" max="12269" width="9" style="36" customWidth="1"/>
    <col min="12270" max="12270" width="9.140625" style="36"/>
    <col min="12271" max="12271" width="14.7109375" style="36" customWidth="1"/>
    <col min="12272" max="12272" width="10.5703125" style="36" bestFit="1" customWidth="1"/>
    <col min="12273" max="12517" width="9.140625" style="36"/>
    <col min="12518" max="12518" width="2.28515625" style="36" customWidth="1"/>
    <col min="12519" max="12519" width="32.42578125" style="36" customWidth="1"/>
    <col min="12520" max="12522" width="10" style="36" customWidth="1"/>
    <col min="12523" max="12525" width="9" style="36" customWidth="1"/>
    <col min="12526" max="12526" width="9.140625" style="36"/>
    <col min="12527" max="12527" width="14.7109375" style="36" customWidth="1"/>
    <col min="12528" max="12528" width="10.5703125" style="36" bestFit="1" customWidth="1"/>
    <col min="12529" max="12773" width="9.140625" style="36"/>
    <col min="12774" max="12774" width="2.28515625" style="36" customWidth="1"/>
    <col min="12775" max="12775" width="32.42578125" style="36" customWidth="1"/>
    <col min="12776" max="12778" width="10" style="36" customWidth="1"/>
    <col min="12779" max="12781" width="9" style="36" customWidth="1"/>
    <col min="12782" max="12782" width="9.140625" style="36"/>
    <col min="12783" max="12783" width="14.7109375" style="36" customWidth="1"/>
    <col min="12784" max="12784" width="10.5703125" style="36" bestFit="1" customWidth="1"/>
    <col min="12785" max="13029" width="9.140625" style="36"/>
    <col min="13030" max="13030" width="2.28515625" style="36" customWidth="1"/>
    <col min="13031" max="13031" width="32.42578125" style="36" customWidth="1"/>
    <col min="13032" max="13034" width="10" style="36" customWidth="1"/>
    <col min="13035" max="13037" width="9" style="36" customWidth="1"/>
    <col min="13038" max="13038" width="9.140625" style="36"/>
    <col min="13039" max="13039" width="14.7109375" style="36" customWidth="1"/>
    <col min="13040" max="13040" width="10.5703125" style="36" bestFit="1" customWidth="1"/>
    <col min="13041" max="13285" width="9.140625" style="36"/>
    <col min="13286" max="13286" width="2.28515625" style="36" customWidth="1"/>
    <col min="13287" max="13287" width="32.42578125" style="36" customWidth="1"/>
    <col min="13288" max="13290" width="10" style="36" customWidth="1"/>
    <col min="13291" max="13293" width="9" style="36" customWidth="1"/>
    <col min="13294" max="13294" width="9.140625" style="36"/>
    <col min="13295" max="13295" width="14.7109375" style="36" customWidth="1"/>
    <col min="13296" max="13296" width="10.5703125" style="36" bestFit="1" customWidth="1"/>
    <col min="13297" max="13541" width="9.140625" style="36"/>
    <col min="13542" max="13542" width="2.28515625" style="36" customWidth="1"/>
    <col min="13543" max="13543" width="32.42578125" style="36" customWidth="1"/>
    <col min="13544" max="13546" width="10" style="36" customWidth="1"/>
    <col min="13547" max="13549" width="9" style="36" customWidth="1"/>
    <col min="13550" max="13550" width="9.140625" style="36"/>
    <col min="13551" max="13551" width="14.7109375" style="36" customWidth="1"/>
    <col min="13552" max="13552" width="10.5703125" style="36" bestFit="1" customWidth="1"/>
    <col min="13553" max="13797" width="9.140625" style="36"/>
    <col min="13798" max="13798" width="2.28515625" style="36" customWidth="1"/>
    <col min="13799" max="13799" width="32.42578125" style="36" customWidth="1"/>
    <col min="13800" max="13802" width="10" style="36" customWidth="1"/>
    <col min="13803" max="13805" width="9" style="36" customWidth="1"/>
    <col min="13806" max="13806" width="9.140625" style="36"/>
    <col min="13807" max="13807" width="14.7109375" style="36" customWidth="1"/>
    <col min="13808" max="13808" width="10.5703125" style="36" bestFit="1" customWidth="1"/>
    <col min="13809" max="14053" width="9.140625" style="36"/>
    <col min="14054" max="14054" width="2.28515625" style="36" customWidth="1"/>
    <col min="14055" max="14055" width="32.42578125" style="36" customWidth="1"/>
    <col min="14056" max="14058" width="10" style="36" customWidth="1"/>
    <col min="14059" max="14061" width="9" style="36" customWidth="1"/>
    <col min="14062" max="14062" width="9.140625" style="36"/>
    <col min="14063" max="14063" width="14.7109375" style="36" customWidth="1"/>
    <col min="14064" max="14064" width="10.5703125" style="36" bestFit="1" customWidth="1"/>
    <col min="14065" max="14309" width="9.140625" style="36"/>
    <col min="14310" max="14310" width="2.28515625" style="36" customWidth="1"/>
    <col min="14311" max="14311" width="32.42578125" style="36" customWidth="1"/>
    <col min="14312" max="14314" width="10" style="36" customWidth="1"/>
    <col min="14315" max="14317" width="9" style="36" customWidth="1"/>
    <col min="14318" max="14318" width="9.140625" style="36"/>
    <col min="14319" max="14319" width="14.7109375" style="36" customWidth="1"/>
    <col min="14320" max="14320" width="10.5703125" style="36" bestFit="1" customWidth="1"/>
    <col min="14321" max="14565" width="9.140625" style="36"/>
    <col min="14566" max="14566" width="2.28515625" style="36" customWidth="1"/>
    <col min="14567" max="14567" width="32.42578125" style="36" customWidth="1"/>
    <col min="14568" max="14570" width="10" style="36" customWidth="1"/>
    <col min="14571" max="14573" width="9" style="36" customWidth="1"/>
    <col min="14574" max="14574" width="9.140625" style="36"/>
    <col min="14575" max="14575" width="14.7109375" style="36" customWidth="1"/>
    <col min="14576" max="14576" width="10.5703125" style="36" bestFit="1" customWidth="1"/>
    <col min="14577" max="14821" width="9.140625" style="36"/>
    <col min="14822" max="14822" width="2.28515625" style="36" customWidth="1"/>
    <col min="14823" max="14823" width="32.42578125" style="36" customWidth="1"/>
    <col min="14824" max="14826" width="10" style="36" customWidth="1"/>
    <col min="14827" max="14829" width="9" style="36" customWidth="1"/>
    <col min="14830" max="14830" width="9.140625" style="36"/>
    <col min="14831" max="14831" width="14.7109375" style="36" customWidth="1"/>
    <col min="14832" max="14832" width="10.5703125" style="36" bestFit="1" customWidth="1"/>
    <col min="14833" max="15077" width="9.140625" style="36"/>
    <col min="15078" max="15078" width="2.28515625" style="36" customWidth="1"/>
    <col min="15079" max="15079" width="32.42578125" style="36" customWidth="1"/>
    <col min="15080" max="15082" width="10" style="36" customWidth="1"/>
    <col min="15083" max="15085" width="9" style="36" customWidth="1"/>
    <col min="15086" max="15086" width="9.140625" style="36"/>
    <col min="15087" max="15087" width="14.7109375" style="36" customWidth="1"/>
    <col min="15088" max="15088" width="10.5703125" style="36" bestFit="1" customWidth="1"/>
    <col min="15089" max="15333" width="9.140625" style="36"/>
    <col min="15334" max="15334" width="2.28515625" style="36" customWidth="1"/>
    <col min="15335" max="15335" width="32.42578125" style="36" customWidth="1"/>
    <col min="15336" max="15338" width="10" style="36" customWidth="1"/>
    <col min="15339" max="15341" width="9" style="36" customWidth="1"/>
    <col min="15342" max="15342" width="9.140625" style="36"/>
    <col min="15343" max="15343" width="14.7109375" style="36" customWidth="1"/>
    <col min="15344" max="15344" width="10.5703125" style="36" bestFit="1" customWidth="1"/>
    <col min="15345" max="15589" width="9.140625" style="36"/>
    <col min="15590" max="15590" width="2.28515625" style="36" customWidth="1"/>
    <col min="15591" max="15591" width="32.42578125" style="36" customWidth="1"/>
    <col min="15592" max="15594" width="10" style="36" customWidth="1"/>
    <col min="15595" max="15597" width="9" style="36" customWidth="1"/>
    <col min="15598" max="15598" width="9.140625" style="36"/>
    <col min="15599" max="15599" width="14.7109375" style="36" customWidth="1"/>
    <col min="15600" max="15600" width="10.5703125" style="36" bestFit="1" customWidth="1"/>
    <col min="15601" max="15845" width="9.140625" style="36"/>
    <col min="15846" max="15846" width="2.28515625" style="36" customWidth="1"/>
    <col min="15847" max="15847" width="32.42578125" style="36" customWidth="1"/>
    <col min="15848" max="15850" width="10" style="36" customWidth="1"/>
    <col min="15851" max="15853" width="9" style="36" customWidth="1"/>
    <col min="15854" max="15854" width="9.140625" style="36"/>
    <col min="15855" max="15855" width="14.7109375" style="36" customWidth="1"/>
    <col min="15856" max="15856" width="10.5703125" style="36" bestFit="1" customWidth="1"/>
    <col min="15857" max="16101" width="9.140625" style="36"/>
    <col min="16102" max="16102" width="2.28515625" style="36" customWidth="1"/>
    <col min="16103" max="16103" width="32.42578125" style="36" customWidth="1"/>
    <col min="16104" max="16106" width="10" style="36" customWidth="1"/>
    <col min="16107" max="16109" width="9" style="36" customWidth="1"/>
    <col min="16110" max="16110" width="9.140625" style="36"/>
    <col min="16111" max="16111" width="14.7109375" style="36" customWidth="1"/>
    <col min="16112" max="16112" width="10.5703125" style="36" bestFit="1" customWidth="1"/>
    <col min="16113" max="16384" width="9.140625" style="36"/>
  </cols>
  <sheetData>
    <row r="1" spans="1:11" ht="53.25" customHeight="1">
      <c r="A1" s="433" t="s">
        <v>239</v>
      </c>
      <c r="B1" s="433"/>
      <c r="C1" s="433"/>
      <c r="D1" s="433"/>
      <c r="E1" s="433"/>
      <c r="F1" s="433"/>
      <c r="G1" s="433"/>
    </row>
    <row r="2" spans="1:11" ht="20.100000000000001" customHeight="1">
      <c r="D2" s="432" t="s">
        <v>333</v>
      </c>
      <c r="E2" s="432"/>
      <c r="F2" s="432"/>
      <c r="G2" s="432"/>
    </row>
    <row r="3" spans="1:11" s="159" customFormat="1" ht="105" customHeight="1">
      <c r="B3" s="160"/>
      <c r="C3" s="15" t="s">
        <v>278</v>
      </c>
      <c r="D3" s="15" t="s">
        <v>306</v>
      </c>
      <c r="E3" s="153" t="s">
        <v>290</v>
      </c>
      <c r="F3" s="15" t="s">
        <v>291</v>
      </c>
      <c r="G3" s="15" t="s">
        <v>284</v>
      </c>
    </row>
    <row r="4" spans="1:11" s="60" customFormat="1" ht="15.75" customHeight="1">
      <c r="B4" s="154"/>
      <c r="C4" s="155"/>
      <c r="D4" s="155"/>
      <c r="E4" s="155"/>
      <c r="F4" s="155"/>
      <c r="G4" s="155"/>
    </row>
    <row r="5" spans="1:11" s="278" customFormat="1" ht="23.1" customHeight="1">
      <c r="A5" s="434" t="s">
        <v>178</v>
      </c>
      <c r="B5" s="434"/>
      <c r="C5" s="276">
        <f>+C6+C13</f>
        <v>403454</v>
      </c>
      <c r="D5" s="276">
        <f t="shared" ref="D5:E5" si="0">+D6+D13</f>
        <v>520124</v>
      </c>
      <c r="E5" s="276">
        <f t="shared" si="0"/>
        <v>1341272</v>
      </c>
      <c r="F5" s="277">
        <v>78.599999999999994</v>
      </c>
      <c r="G5" s="277">
        <v>98.47</v>
      </c>
      <c r="I5" s="279"/>
      <c r="K5" s="280"/>
    </row>
    <row r="6" spans="1:11" s="282" customFormat="1" ht="23.1" customHeight="1">
      <c r="A6" s="281" t="s">
        <v>307</v>
      </c>
      <c r="C6" s="276">
        <f>+C7+C9+C10+C11+C12</f>
        <v>256584</v>
      </c>
      <c r="D6" s="276">
        <f>+D7+D9+D10+D11+D12</f>
        <v>347124</v>
      </c>
      <c r="E6" s="276">
        <f>+E7+E9+E10+E11+E12</f>
        <v>876198</v>
      </c>
      <c r="F6" s="277">
        <v>71.36</v>
      </c>
      <c r="G6" s="277">
        <v>87.94</v>
      </c>
      <c r="I6" s="279"/>
    </row>
    <row r="7" spans="1:11" s="161" customFormat="1" ht="23.1" customHeight="1">
      <c r="B7" s="274" t="s">
        <v>138</v>
      </c>
      <c r="C7" s="283">
        <v>140967</v>
      </c>
      <c r="D7" s="283">
        <v>138533</v>
      </c>
      <c r="E7" s="283">
        <v>427666</v>
      </c>
      <c r="F7" s="284">
        <v>94.96</v>
      </c>
      <c r="G7" s="284">
        <v>141.41999999999999</v>
      </c>
    </row>
    <row r="8" spans="1:11" s="234" customFormat="1" ht="23.1" customHeight="1">
      <c r="B8" s="275" t="s">
        <v>331</v>
      </c>
      <c r="C8" s="285">
        <v>90082</v>
      </c>
      <c r="D8" s="285">
        <v>124720</v>
      </c>
      <c r="E8" s="285">
        <v>272882</v>
      </c>
      <c r="F8" s="286">
        <v>91.51</v>
      </c>
      <c r="G8" s="286">
        <v>142.5</v>
      </c>
    </row>
    <row r="9" spans="1:11" s="161" customFormat="1" ht="23.1" customHeight="1">
      <c r="B9" s="274" t="s">
        <v>139</v>
      </c>
      <c r="C9" s="283">
        <v>55412</v>
      </c>
      <c r="D9" s="283">
        <v>91591</v>
      </c>
      <c r="E9" s="283">
        <v>210000</v>
      </c>
      <c r="F9" s="284">
        <v>33.04</v>
      </c>
      <c r="G9" s="284">
        <v>39.590000000000003</v>
      </c>
    </row>
    <row r="10" spans="1:11" s="161" customFormat="1" ht="23.1" customHeight="1">
      <c r="B10" s="274" t="s">
        <v>140</v>
      </c>
      <c r="C10" s="272">
        <v>0</v>
      </c>
      <c r="D10" s="272">
        <v>0</v>
      </c>
      <c r="E10" s="272">
        <v>0</v>
      </c>
      <c r="F10" s="272">
        <v>0</v>
      </c>
      <c r="G10" s="272">
        <v>0</v>
      </c>
    </row>
    <row r="11" spans="1:11" s="161" customFormat="1" ht="23.1" customHeight="1">
      <c r="B11" s="274" t="s">
        <v>141</v>
      </c>
      <c r="C11" s="283">
        <v>60205</v>
      </c>
      <c r="D11" s="283">
        <v>117000</v>
      </c>
      <c r="E11" s="283">
        <v>238532</v>
      </c>
      <c r="F11" s="284">
        <v>129.04</v>
      </c>
      <c r="G11" s="284">
        <v>146.55000000000001</v>
      </c>
    </row>
    <row r="12" spans="1:11" s="161" customFormat="1" ht="23.1" customHeight="1">
      <c r="B12" s="274" t="s">
        <v>142</v>
      </c>
      <c r="C12" s="272">
        <v>0</v>
      </c>
      <c r="D12" s="272">
        <v>0</v>
      </c>
      <c r="E12" s="272">
        <v>0</v>
      </c>
      <c r="F12" s="272">
        <v>0</v>
      </c>
      <c r="G12" s="272">
        <v>0</v>
      </c>
    </row>
    <row r="13" spans="1:11" s="161" customFormat="1" ht="23.1" customHeight="1">
      <c r="A13" s="281" t="s">
        <v>161</v>
      </c>
      <c r="C13" s="276">
        <f>+C14+C16+C17</f>
        <v>146870</v>
      </c>
      <c r="D13" s="276">
        <f>+D14+D16+D17</f>
        <v>173000</v>
      </c>
      <c r="E13" s="276">
        <f>+E14+E16+E17</f>
        <v>465074</v>
      </c>
      <c r="F13" s="277">
        <v>100.13</v>
      </c>
      <c r="G13" s="277">
        <v>127.17</v>
      </c>
    </row>
    <row r="14" spans="1:11" s="161" customFormat="1" ht="23.1" customHeight="1">
      <c r="B14" s="274" t="s">
        <v>143</v>
      </c>
      <c r="C14" s="283">
        <f>126832+14000</f>
        <v>140832</v>
      </c>
      <c r="D14" s="283">
        <v>168000</v>
      </c>
      <c r="E14" s="283">
        <v>430931</v>
      </c>
      <c r="F14" s="284">
        <v>102.26</v>
      </c>
      <c r="G14" s="284">
        <v>131.80000000000001</v>
      </c>
    </row>
    <row r="15" spans="1:11" s="234" customFormat="1" ht="23.1" customHeight="1">
      <c r="B15" s="275" t="s">
        <v>331</v>
      </c>
      <c r="C15" s="285">
        <f>149940-50000+14000</f>
        <v>113940</v>
      </c>
      <c r="D15" s="285">
        <v>166000</v>
      </c>
      <c r="E15" s="285">
        <v>371283</v>
      </c>
      <c r="F15" s="286">
        <v>128.37</v>
      </c>
      <c r="G15" s="286">
        <v>146.04</v>
      </c>
    </row>
    <row r="16" spans="1:11" s="161" customFormat="1" ht="23.1" customHeight="1">
      <c r="B16" s="274" t="s">
        <v>144</v>
      </c>
      <c r="C16" s="272">
        <v>0</v>
      </c>
      <c r="D16" s="272">
        <v>0</v>
      </c>
      <c r="E16" s="272">
        <v>0</v>
      </c>
      <c r="F16" s="272">
        <v>0</v>
      </c>
      <c r="G16" s="272">
        <v>0</v>
      </c>
    </row>
    <row r="17" spans="1:7" s="161" customFormat="1" ht="23.1" customHeight="1">
      <c r="B17" s="274" t="s">
        <v>142</v>
      </c>
      <c r="C17" s="283">
        <v>6038</v>
      </c>
      <c r="D17" s="283">
        <v>5000</v>
      </c>
      <c r="E17" s="283">
        <v>34143</v>
      </c>
      <c r="F17" s="284">
        <v>58.89</v>
      </c>
      <c r="G17" s="284">
        <v>88.13</v>
      </c>
    </row>
    <row r="18" spans="1:7" s="87" customFormat="1" ht="9" customHeight="1">
      <c r="A18" s="223"/>
      <c r="B18" s="223"/>
      <c r="C18" s="223"/>
      <c r="D18" s="223"/>
      <c r="E18" s="223"/>
      <c r="F18" s="223"/>
      <c r="G18" s="223"/>
    </row>
  </sheetData>
  <mergeCells count="3">
    <mergeCell ref="D2:G2"/>
    <mergeCell ref="A1:G1"/>
    <mergeCell ref="A5:B5"/>
  </mergeCells>
  <conditionalFormatting sqref="H18">
    <cfRule type="cellIs" dxfId="1" priority="1" stopIfTrue="1" operator="lessThan">
      <formula>0</formula>
    </cfRule>
  </conditionalFormatting>
  <printOptions horizontalCentered="1"/>
  <pageMargins left="1.1811023622047245" right="0.59055118110236227" top="0.78740157480314965" bottom="0.78740157480314965" header="0.31496062992125984" footer="0.31496062992125984"/>
  <pageSetup paperSize="9" scale="92" firstPageNumber="24" fitToHeight="0" orientation="portrait" useFirstPageNumber="1" r:id="rId1"/>
  <headerFooter alignWithMargins="0">
    <oddHeader>&amp;C&amp;"Times New Roman,Regular"&amp;12 &amp;P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P26"/>
  <sheetViews>
    <sheetView zoomScaleNormal="100" workbookViewId="0">
      <selection activeCell="H15" sqref="H15"/>
    </sheetView>
  </sheetViews>
  <sheetFormatPr defaultRowHeight="12.75"/>
  <cols>
    <col min="1" max="1" width="24.42578125" style="2" customWidth="1"/>
    <col min="2" max="4" width="12.28515625" style="2" customWidth="1"/>
    <col min="5" max="7" width="11.42578125" style="2" customWidth="1"/>
    <col min="8" max="8" width="14.28515625" style="2" bestFit="1" customWidth="1"/>
    <col min="9" max="9" width="13.140625" style="2" bestFit="1" customWidth="1"/>
    <col min="10" max="10" width="14.28515625" style="2" bestFit="1" customWidth="1"/>
    <col min="11" max="11" width="12.28515625" style="2" bestFit="1" customWidth="1"/>
    <col min="12" max="12" width="10.28515625" style="2" bestFit="1" customWidth="1"/>
    <col min="13" max="13" width="11.5703125" style="2" bestFit="1" customWidth="1"/>
    <col min="14" max="16384" width="9.140625" style="2"/>
  </cols>
  <sheetData>
    <row r="1" spans="1:16" ht="53.25" customHeight="1">
      <c r="A1" s="435" t="s">
        <v>377</v>
      </c>
      <c r="B1" s="435"/>
      <c r="C1" s="435"/>
      <c r="D1" s="435"/>
      <c r="E1" s="435"/>
      <c r="F1" s="435"/>
      <c r="G1" s="435"/>
      <c r="H1" s="67"/>
    </row>
    <row r="2" spans="1:16" ht="20.100000000000001" customHeight="1">
      <c r="A2" s="37"/>
      <c r="B2" s="37"/>
      <c r="C2" s="37"/>
      <c r="D2" s="37"/>
      <c r="E2" s="432" t="s">
        <v>23</v>
      </c>
      <c r="F2" s="432"/>
      <c r="G2" s="432"/>
      <c r="H2" s="76"/>
    </row>
    <row r="3" spans="1:16" s="52" customFormat="1" ht="12" customHeight="1">
      <c r="A3" s="439"/>
      <c r="B3" s="441" t="s">
        <v>278</v>
      </c>
      <c r="C3" s="441" t="s">
        <v>277</v>
      </c>
      <c r="D3" s="441" t="s">
        <v>276</v>
      </c>
      <c r="E3" s="441" t="s">
        <v>293</v>
      </c>
      <c r="F3" s="436" t="s">
        <v>291</v>
      </c>
      <c r="G3" s="436" t="s">
        <v>292</v>
      </c>
      <c r="H3" s="162"/>
    </row>
    <row r="4" spans="1:16" s="52" customFormat="1" ht="12" customHeight="1">
      <c r="A4" s="440"/>
      <c r="B4" s="442"/>
      <c r="C4" s="442"/>
      <c r="D4" s="442"/>
      <c r="E4" s="442"/>
      <c r="F4" s="437"/>
      <c r="G4" s="437"/>
      <c r="H4" s="162"/>
    </row>
    <row r="5" spans="1:16" s="52" customFormat="1" ht="12" customHeight="1">
      <c r="A5" s="440"/>
      <c r="B5" s="442"/>
      <c r="C5" s="442"/>
      <c r="D5" s="442"/>
      <c r="E5" s="442"/>
      <c r="F5" s="437"/>
      <c r="G5" s="437"/>
      <c r="H5" s="162"/>
    </row>
    <row r="6" spans="1:16" s="52" customFormat="1" ht="12" customHeight="1">
      <c r="A6" s="440"/>
      <c r="B6" s="442"/>
      <c r="C6" s="442"/>
      <c r="D6" s="442"/>
      <c r="E6" s="442"/>
      <c r="F6" s="437"/>
      <c r="G6" s="437"/>
      <c r="H6" s="162"/>
    </row>
    <row r="7" spans="1:16" s="52" customFormat="1" ht="55.5" customHeight="1">
      <c r="A7" s="440"/>
      <c r="B7" s="443"/>
      <c r="C7" s="443"/>
      <c r="D7" s="443"/>
      <c r="E7" s="443"/>
      <c r="F7" s="438"/>
      <c r="G7" s="438"/>
      <c r="H7" s="162"/>
      <c r="J7" s="139"/>
      <c r="K7" s="139"/>
    </row>
    <row r="8" spans="1:16" s="60" customFormat="1" ht="15.75" customHeight="1">
      <c r="B8" s="154"/>
      <c r="C8" s="155"/>
      <c r="D8" s="155"/>
      <c r="E8" s="155"/>
      <c r="F8" s="155"/>
      <c r="G8" s="155"/>
      <c r="H8" s="155"/>
      <c r="I8" s="155"/>
    </row>
    <row r="9" spans="1:16" s="52" customFormat="1" ht="23.1" customHeight="1">
      <c r="A9" s="242" t="s">
        <v>178</v>
      </c>
      <c r="B9" s="250">
        <f>+SUM(B10:B14)</f>
        <v>8924764.4600000009</v>
      </c>
      <c r="C9" s="250">
        <f t="shared" ref="C9:D9" si="0">+SUM(C10:C14)</f>
        <v>9516620.120000001</v>
      </c>
      <c r="D9" s="250">
        <f t="shared" si="0"/>
        <v>28056270.280000001</v>
      </c>
      <c r="E9" s="377">
        <f>+C9/B9%</f>
        <v>106.63161098147344</v>
      </c>
      <c r="F9" s="378">
        <v>118.31950240765001</v>
      </c>
      <c r="G9" s="378">
        <v>113.728686532647</v>
      </c>
      <c r="H9" s="163"/>
      <c r="I9" s="172"/>
      <c r="J9" s="200"/>
      <c r="K9" s="200"/>
      <c r="L9" s="164"/>
      <c r="M9" s="164"/>
      <c r="N9" s="164"/>
      <c r="O9" s="164"/>
    </row>
    <row r="10" spans="1:16" s="52" customFormat="1" ht="23.1" customHeight="1">
      <c r="A10" s="246" t="s">
        <v>155</v>
      </c>
      <c r="B10" s="165">
        <f>+'12.DT bán lẻ'!B9</f>
        <v>5730503.0200000005</v>
      </c>
      <c r="C10" s="165">
        <f>+'12.DT bán lẻ'!C9</f>
        <v>6146917.9800000014</v>
      </c>
      <c r="D10" s="165">
        <f>+'12.DT bán lẻ'!D9</f>
        <v>18355635.720000003</v>
      </c>
      <c r="E10" s="379">
        <f>+C10/B10%</f>
        <v>107.26663887178267</v>
      </c>
      <c r="F10" s="376">
        <f>+'12.DT bán lẻ'!E9</f>
        <v>121.44513318463299</v>
      </c>
      <c r="G10" s="376">
        <f>+'12.DT bán lẻ'!F9</f>
        <v>113.94537983183901</v>
      </c>
      <c r="H10" s="166"/>
      <c r="I10" s="172"/>
      <c r="J10" s="200"/>
      <c r="K10" s="200"/>
      <c r="L10" s="164"/>
      <c r="M10" s="164"/>
      <c r="N10" s="164"/>
      <c r="O10" s="164"/>
    </row>
    <row r="11" spans="1:16" s="52" customFormat="1" ht="23.1" customHeight="1">
      <c r="A11" s="246" t="s">
        <v>156</v>
      </c>
      <c r="B11" s="165">
        <f>+'13.DT ăn uống, lưu trú'!B11</f>
        <v>15906.97</v>
      </c>
      <c r="C11" s="165">
        <f>+'13.DT ăn uống, lưu trú'!C11</f>
        <v>16774</v>
      </c>
      <c r="D11" s="165">
        <f>+'13.DT ăn uống, lưu trú'!D11</f>
        <v>47788.87</v>
      </c>
      <c r="E11" s="379">
        <f t="shared" ref="E11:E14" si="1">+C11/B11%</f>
        <v>105.45062950392187</v>
      </c>
      <c r="F11" s="376">
        <f>+'13.DT ăn uống, lưu trú'!E11</f>
        <v>132.135232768723</v>
      </c>
      <c r="G11" s="376">
        <f>+'13.DT ăn uống, lưu trú'!F11</f>
        <v>126.841584685493</v>
      </c>
      <c r="H11" s="166"/>
      <c r="I11" s="172"/>
      <c r="J11" s="200"/>
      <c r="K11" s="200"/>
      <c r="L11" s="164"/>
      <c r="M11" s="167"/>
      <c r="N11" s="167"/>
      <c r="O11" s="167"/>
    </row>
    <row r="12" spans="1:16" s="52" customFormat="1" ht="23.1" customHeight="1">
      <c r="A12" s="246" t="s">
        <v>73</v>
      </c>
      <c r="B12" s="165">
        <f>+'13.DT ăn uống, lưu trú'!B12</f>
        <v>876677.87</v>
      </c>
      <c r="C12" s="165">
        <f>+'13.DT ăn uống, lưu trú'!C12</f>
        <v>887557.8</v>
      </c>
      <c r="D12" s="165">
        <f>+'13.DT ăn uống, lưu trú'!D12</f>
        <v>2667278.06</v>
      </c>
      <c r="E12" s="379">
        <f t="shared" si="1"/>
        <v>101.24104079415167</v>
      </c>
      <c r="F12" s="376">
        <f>+'13.DT ăn uống, lưu trú'!E12</f>
        <v>114.54916073289442</v>
      </c>
      <c r="G12" s="376">
        <f>+'13.DT ăn uống, lưu trú'!F12</f>
        <v>119.05199229556422</v>
      </c>
      <c r="H12" s="166"/>
      <c r="I12" s="172"/>
      <c r="J12" s="200"/>
      <c r="K12" s="200"/>
      <c r="L12" s="164"/>
      <c r="M12" s="167"/>
      <c r="N12" s="167"/>
      <c r="O12" s="167"/>
      <c r="P12" s="168"/>
    </row>
    <row r="13" spans="1:16" s="52" customFormat="1" ht="38.1" customHeight="1">
      <c r="A13" s="248" t="s">
        <v>243</v>
      </c>
      <c r="B13" s="165">
        <f>+'13.DT ăn uống, lưu trú'!B13</f>
        <v>4779.38</v>
      </c>
      <c r="C13" s="165">
        <f>+'13.DT ăn uống, lưu trú'!C13</f>
        <v>6011.8799999999992</v>
      </c>
      <c r="D13" s="165">
        <f>+'13.DT ăn uống, lưu trú'!D13</f>
        <v>20026.489999999998</v>
      </c>
      <c r="E13" s="379">
        <f t="shared" si="1"/>
        <v>125.78786369780178</v>
      </c>
      <c r="F13" s="376">
        <f>+'13.DT ăn uống, lưu trú'!E13</f>
        <v>115.71146238268935</v>
      </c>
      <c r="G13" s="376">
        <f>+'13.DT ăn uống, lưu trú'!F13</f>
        <v>119.50024003486948</v>
      </c>
      <c r="H13" s="166"/>
      <c r="I13" s="172"/>
      <c r="J13" s="200"/>
      <c r="K13" s="200"/>
      <c r="L13" s="164"/>
      <c r="M13" s="167"/>
      <c r="N13" s="167"/>
      <c r="O13" s="167"/>
      <c r="P13" s="168"/>
    </row>
    <row r="14" spans="1:16" s="52" customFormat="1" ht="23.1" customHeight="1">
      <c r="A14" s="246" t="s">
        <v>154</v>
      </c>
      <c r="B14" s="165">
        <v>2296897.2200000002</v>
      </c>
      <c r="C14" s="165">
        <v>2459358.46</v>
      </c>
      <c r="D14" s="165">
        <v>6965541.1399999997</v>
      </c>
      <c r="E14" s="379">
        <f t="shared" si="1"/>
        <v>107.07307399675462</v>
      </c>
      <c r="F14" s="376">
        <v>112.352841008447</v>
      </c>
      <c r="G14" s="376">
        <v>111.17372326568599</v>
      </c>
      <c r="H14" s="166"/>
      <c r="I14" s="172"/>
      <c r="J14" s="200"/>
      <c r="K14" s="200"/>
      <c r="L14" s="164"/>
      <c r="M14" s="164"/>
      <c r="N14" s="164"/>
      <c r="O14" s="164"/>
    </row>
    <row r="15" spans="1:16" s="87" customFormat="1" ht="9" customHeight="1">
      <c r="A15" s="223"/>
      <c r="B15" s="223"/>
      <c r="C15" s="223"/>
      <c r="D15" s="223"/>
      <c r="E15" s="223"/>
      <c r="F15" s="223"/>
      <c r="G15" s="223"/>
    </row>
    <row r="16" spans="1:16">
      <c r="E16" s="105"/>
      <c r="F16" s="44"/>
      <c r="H16" s="106"/>
      <c r="I16" s="106"/>
      <c r="J16" s="106"/>
      <c r="K16" s="106"/>
      <c r="L16" s="106"/>
      <c r="M16" s="106"/>
      <c r="N16" s="106"/>
      <c r="O16" s="106"/>
    </row>
    <row r="17" spans="2:15" ht="15.75">
      <c r="B17" s="21"/>
      <c r="C17" s="253"/>
      <c r="D17" s="66"/>
      <c r="E17" s="105"/>
      <c r="F17" s="66"/>
      <c r="G17" s="66"/>
      <c r="H17" s="106"/>
      <c r="I17" s="252"/>
      <c r="J17" s="106"/>
      <c r="K17" s="106"/>
      <c r="L17" s="106"/>
      <c r="M17" s="106"/>
      <c r="N17" s="106"/>
      <c r="O17" s="106"/>
    </row>
    <row r="18" spans="2:15">
      <c r="C18" s="66"/>
      <c r="E18" s="105"/>
      <c r="G18" s="66"/>
      <c r="H18" s="106"/>
      <c r="I18" s="106"/>
      <c r="J18" s="106"/>
      <c r="K18" s="106"/>
      <c r="L18" s="106"/>
      <c r="M18" s="106"/>
      <c r="N18" s="106"/>
      <c r="O18" s="106"/>
    </row>
    <row r="19" spans="2:15">
      <c r="B19" s="40"/>
      <c r="C19" s="66"/>
      <c r="D19" s="40"/>
      <c r="E19" s="105"/>
      <c r="G19" s="66"/>
      <c r="H19" s="66"/>
      <c r="I19" s="106"/>
      <c r="J19" s="106"/>
      <c r="K19" s="106"/>
      <c r="L19" s="106"/>
      <c r="M19" s="106"/>
      <c r="N19" s="106"/>
      <c r="O19" s="106"/>
    </row>
    <row r="20" spans="2:15">
      <c r="B20" s="40"/>
      <c r="C20" s="40"/>
      <c r="D20" s="40"/>
      <c r="E20" s="65"/>
      <c r="G20" s="66"/>
      <c r="H20" s="106"/>
      <c r="I20" s="106"/>
      <c r="J20" s="106"/>
      <c r="K20" s="106"/>
      <c r="L20" s="106"/>
      <c r="M20" s="106"/>
      <c r="N20" s="106"/>
      <c r="O20" s="106"/>
    </row>
    <row r="21" spans="2:15">
      <c r="B21" s="40"/>
      <c r="C21" s="65"/>
      <c r="D21" s="40"/>
      <c r="E21" s="40"/>
      <c r="F21" s="40"/>
    </row>
    <row r="22" spans="2:15">
      <c r="B22" s="40"/>
      <c r="C22" s="40"/>
      <c r="D22" s="40"/>
      <c r="E22" s="40"/>
      <c r="F22" s="40"/>
    </row>
    <row r="23" spans="2:15">
      <c r="E23" s="40"/>
      <c r="F23" s="40"/>
    </row>
    <row r="24" spans="2:15">
      <c r="E24" s="40"/>
      <c r="F24" s="40"/>
    </row>
    <row r="25" spans="2:15">
      <c r="E25" s="40"/>
      <c r="F25" s="40"/>
    </row>
    <row r="26" spans="2:15">
      <c r="E26" s="40"/>
      <c r="F26" s="40"/>
    </row>
  </sheetData>
  <mergeCells count="9">
    <mergeCell ref="A1:G1"/>
    <mergeCell ref="G3:G7"/>
    <mergeCell ref="A3:A7"/>
    <mergeCell ref="B3:B7"/>
    <mergeCell ref="C3:C7"/>
    <mergeCell ref="D3:D7"/>
    <mergeCell ref="F3:F7"/>
    <mergeCell ref="E3:E7"/>
    <mergeCell ref="E2:G2"/>
  </mergeCells>
  <conditionalFormatting sqref="H15">
    <cfRule type="cellIs" dxfId="0" priority="1" stopIfTrue="1" operator="lessThan">
      <formula>0</formula>
    </cfRule>
  </conditionalFormatting>
  <printOptions horizontalCentered="1"/>
  <pageMargins left="1.1811023622047245" right="0.59055118110236227" top="0.78740157480314965" bottom="0.78740157480314965" header="0.31496062992125984" footer="0.31496062992125984"/>
  <pageSetup paperSize="9" scale="88" firstPageNumber="24" fitToHeight="0" orientation="portrait" useFirstPageNumber="1" r:id="rId1"/>
  <headerFooter alignWithMargins="0">
    <oddHeader>&amp;C&amp;"Times New Roman,Regular"&amp;12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F23"/>
  <sheetViews>
    <sheetView topLeftCell="A16" zoomScaleNormal="100" workbookViewId="0">
      <selection activeCell="H15" sqref="H15"/>
    </sheetView>
  </sheetViews>
  <sheetFormatPr defaultRowHeight="12.75"/>
  <cols>
    <col min="1" max="1" width="42.28515625" style="2" customWidth="1"/>
    <col min="2" max="2" width="11.42578125" style="2" customWidth="1"/>
    <col min="3" max="3" width="11.140625" style="2" customWidth="1"/>
    <col min="4" max="4" width="12.7109375" style="2" customWidth="1"/>
    <col min="5" max="6" width="10.7109375" style="2" customWidth="1"/>
    <col min="7" max="16384" width="9.140625" style="2"/>
  </cols>
  <sheetData>
    <row r="1" spans="1:6" ht="53.25" customHeight="1">
      <c r="A1" s="435" t="s">
        <v>275</v>
      </c>
      <c r="B1" s="435"/>
      <c r="C1" s="435"/>
      <c r="D1" s="435"/>
      <c r="E1" s="435"/>
      <c r="F1" s="435"/>
    </row>
    <row r="2" spans="1:6" ht="20.100000000000001" customHeight="1">
      <c r="A2" s="37"/>
      <c r="B2" s="37"/>
      <c r="C2" s="432" t="s">
        <v>23</v>
      </c>
      <c r="D2" s="432"/>
      <c r="E2" s="432"/>
      <c r="F2" s="432"/>
    </row>
    <row r="3" spans="1:6" s="52" customFormat="1" ht="17.25" customHeight="1">
      <c r="A3" s="444"/>
      <c r="B3" s="441" t="s">
        <v>278</v>
      </c>
      <c r="C3" s="441" t="s">
        <v>277</v>
      </c>
      <c r="D3" s="441" t="s">
        <v>276</v>
      </c>
      <c r="E3" s="436" t="s">
        <v>273</v>
      </c>
      <c r="F3" s="436" t="s">
        <v>274</v>
      </c>
    </row>
    <row r="4" spans="1:6" s="52" customFormat="1" ht="17.25" customHeight="1">
      <c r="A4" s="445"/>
      <c r="B4" s="442"/>
      <c r="C4" s="442"/>
      <c r="D4" s="442"/>
      <c r="E4" s="437"/>
      <c r="F4" s="437"/>
    </row>
    <row r="5" spans="1:6" s="52" customFormat="1" ht="17.25" customHeight="1">
      <c r="A5" s="445"/>
      <c r="B5" s="442"/>
      <c r="C5" s="442"/>
      <c r="D5" s="442"/>
      <c r="E5" s="437"/>
      <c r="F5" s="437"/>
    </row>
    <row r="6" spans="1:6" s="52" customFormat="1" ht="17.25" customHeight="1">
      <c r="A6" s="445"/>
      <c r="B6" s="442"/>
      <c r="C6" s="442"/>
      <c r="D6" s="442"/>
      <c r="E6" s="437"/>
      <c r="F6" s="437"/>
    </row>
    <row r="7" spans="1:6" s="52" customFormat="1" ht="34.5" customHeight="1">
      <c r="A7" s="445"/>
      <c r="B7" s="443"/>
      <c r="C7" s="443"/>
      <c r="D7" s="443"/>
      <c r="E7" s="438"/>
      <c r="F7" s="438"/>
    </row>
    <row r="8" spans="1:6" s="60" customFormat="1" ht="15.75" customHeight="1">
      <c r="B8" s="154"/>
      <c r="C8" s="155"/>
      <c r="D8" s="155"/>
      <c r="E8" s="155"/>
      <c r="F8" s="155"/>
    </row>
    <row r="9" spans="1:6" s="52" customFormat="1" ht="23.1" customHeight="1">
      <c r="A9" s="242" t="s">
        <v>178</v>
      </c>
      <c r="B9" s="243">
        <f>+SUM(B11:B22)</f>
        <v>5730503.0200000005</v>
      </c>
      <c r="C9" s="243">
        <f>+SUM(C11:C22)</f>
        <v>6146917.9800000014</v>
      </c>
      <c r="D9" s="243">
        <f>+SUM(D11:D22)</f>
        <v>18355635.720000003</v>
      </c>
      <c r="E9" s="374">
        <v>121.44513318463299</v>
      </c>
      <c r="F9" s="374">
        <v>113.94537983183901</v>
      </c>
    </row>
    <row r="10" spans="1:6" s="52" customFormat="1" ht="23.1" customHeight="1">
      <c r="A10" s="244" t="s">
        <v>157</v>
      </c>
      <c r="B10" s="245"/>
      <c r="C10" s="245"/>
      <c r="D10" s="245"/>
      <c r="E10" s="380"/>
      <c r="F10" s="380"/>
    </row>
    <row r="11" spans="1:6" s="52" customFormat="1" ht="23.1" customHeight="1">
      <c r="A11" s="239" t="s">
        <v>247</v>
      </c>
      <c r="B11" s="247">
        <v>2183446.75</v>
      </c>
      <c r="C11" s="247">
        <v>2263142.08</v>
      </c>
      <c r="D11" s="247">
        <v>6788285.0899999999</v>
      </c>
      <c r="E11" s="365">
        <v>129.03672516507999</v>
      </c>
      <c r="F11" s="365">
        <v>120.134426404019</v>
      </c>
    </row>
    <row r="12" spans="1:6" s="52" customFormat="1" ht="23.1" customHeight="1">
      <c r="A12" s="239" t="s">
        <v>246</v>
      </c>
      <c r="B12" s="247">
        <v>202867.48</v>
      </c>
      <c r="C12" s="247">
        <v>205718.42</v>
      </c>
      <c r="D12" s="247">
        <v>662899.48</v>
      </c>
      <c r="E12" s="365">
        <v>108.6863</v>
      </c>
      <c r="F12" s="365">
        <v>91.639499999999998</v>
      </c>
    </row>
    <row r="13" spans="1:6" s="52" customFormat="1" ht="23.1" customHeight="1">
      <c r="A13" s="239" t="s">
        <v>245</v>
      </c>
      <c r="B13" s="247">
        <v>952412.43</v>
      </c>
      <c r="C13" s="247">
        <v>987270.96</v>
      </c>
      <c r="D13" s="247">
        <v>3131324.9</v>
      </c>
      <c r="E13" s="365">
        <v>112.3443</v>
      </c>
      <c r="F13" s="365">
        <v>113.6859</v>
      </c>
    </row>
    <row r="14" spans="1:6" s="52" customFormat="1" ht="23.1" customHeight="1">
      <c r="A14" s="239" t="s">
        <v>244</v>
      </c>
      <c r="B14" s="247">
        <v>23035.550000000003</v>
      </c>
      <c r="C14" s="247">
        <v>31321.379999999997</v>
      </c>
      <c r="D14" s="247">
        <v>95789.9</v>
      </c>
      <c r="E14" s="365">
        <v>124.13059880664176</v>
      </c>
      <c r="F14" s="365">
        <v>134.98809557522318</v>
      </c>
    </row>
    <row r="15" spans="1:6" s="52" customFormat="1" ht="23.1" customHeight="1">
      <c r="A15" s="239" t="s">
        <v>248</v>
      </c>
      <c r="B15" s="247">
        <v>707634.44</v>
      </c>
      <c r="C15" s="247">
        <v>738947.03</v>
      </c>
      <c r="D15" s="247">
        <v>2151159.38</v>
      </c>
      <c r="E15" s="365">
        <v>121.7268</v>
      </c>
      <c r="F15" s="365">
        <v>124.6751</v>
      </c>
    </row>
    <row r="16" spans="1:6" s="52" customFormat="1" ht="23.1" customHeight="1">
      <c r="A16" s="239" t="s">
        <v>249</v>
      </c>
      <c r="B16" s="247">
        <v>186515</v>
      </c>
      <c r="C16" s="247">
        <v>253623.04000000001</v>
      </c>
      <c r="D16" s="247">
        <v>680797.12</v>
      </c>
      <c r="E16" s="365">
        <v>111.07348567404988</v>
      </c>
      <c r="F16" s="365">
        <v>106.72719195739401</v>
      </c>
    </row>
    <row r="17" spans="1:6" s="52" customFormat="1" ht="23.1" customHeight="1">
      <c r="A17" s="239" t="s">
        <v>250</v>
      </c>
      <c r="B17" s="247">
        <v>239662.88</v>
      </c>
      <c r="C17" s="247">
        <v>273398.48</v>
      </c>
      <c r="D17" s="247">
        <v>803428.55</v>
      </c>
      <c r="E17" s="365">
        <v>125.08309999999999</v>
      </c>
      <c r="F17" s="365">
        <v>109.9645</v>
      </c>
    </row>
    <row r="18" spans="1:6" s="52" customFormat="1" ht="23.1" customHeight="1">
      <c r="A18" s="239" t="s">
        <v>251</v>
      </c>
      <c r="B18" s="247">
        <v>769579.15</v>
      </c>
      <c r="C18" s="247">
        <v>906146.95</v>
      </c>
      <c r="D18" s="247">
        <v>2576695.81</v>
      </c>
      <c r="E18" s="365">
        <v>120.3657</v>
      </c>
      <c r="F18" s="365">
        <v>101.06189999999999</v>
      </c>
    </row>
    <row r="19" spans="1:6" s="52" customFormat="1" ht="23.1" customHeight="1">
      <c r="A19" s="239" t="s">
        <v>252</v>
      </c>
      <c r="B19" s="247">
        <v>44400.42</v>
      </c>
      <c r="C19" s="247">
        <v>49817.82</v>
      </c>
      <c r="D19" s="247">
        <v>142941.17000000001</v>
      </c>
      <c r="E19" s="365">
        <v>152.3921</v>
      </c>
      <c r="F19" s="365">
        <v>149.2415</v>
      </c>
    </row>
    <row r="20" spans="1:6" s="52" customFormat="1" ht="23.1" customHeight="1">
      <c r="A20" s="239" t="s">
        <v>253</v>
      </c>
      <c r="B20" s="247">
        <v>160104.54999999999</v>
      </c>
      <c r="C20" s="247">
        <v>161930.63</v>
      </c>
      <c r="D20" s="247">
        <v>490114.16</v>
      </c>
      <c r="E20" s="365">
        <v>133.7225</v>
      </c>
      <c r="F20" s="365">
        <v>122.7319</v>
      </c>
    </row>
    <row r="21" spans="1:6" s="52" customFormat="1" ht="23.1" customHeight="1">
      <c r="A21" s="239" t="s">
        <v>254</v>
      </c>
      <c r="B21" s="247">
        <v>92335.5</v>
      </c>
      <c r="C21" s="247">
        <v>93117.24</v>
      </c>
      <c r="D21" s="247">
        <v>292061.21999999997</v>
      </c>
      <c r="E21" s="365">
        <v>102.7341</v>
      </c>
      <c r="F21" s="365">
        <v>108.2683</v>
      </c>
    </row>
    <row r="22" spans="1:6" s="52" customFormat="1" ht="38.1" customHeight="1">
      <c r="A22" s="249" t="s">
        <v>255</v>
      </c>
      <c r="B22" s="247">
        <v>168508.87</v>
      </c>
      <c r="C22" s="247">
        <v>182483.95</v>
      </c>
      <c r="D22" s="247">
        <v>540138.93999999994</v>
      </c>
      <c r="E22" s="365">
        <v>111.89349999999999</v>
      </c>
      <c r="F22" s="365">
        <v>107.7149</v>
      </c>
    </row>
    <row r="23" spans="1:6" s="87" customFormat="1" ht="9" customHeight="1">
      <c r="A23" s="223"/>
      <c r="B23" s="223"/>
      <c r="C23" s="223"/>
      <c r="D23" s="223"/>
      <c r="E23" s="223"/>
      <c r="F23" s="223"/>
    </row>
  </sheetData>
  <mergeCells count="8">
    <mergeCell ref="A1:F1"/>
    <mergeCell ref="F3:F7"/>
    <mergeCell ref="A3:A7"/>
    <mergeCell ref="B3:B7"/>
    <mergeCell ref="C3:C7"/>
    <mergeCell ref="D3:D7"/>
    <mergeCell ref="E3:E7"/>
    <mergeCell ref="C2:F2"/>
  </mergeCells>
  <printOptions horizontalCentered="1"/>
  <pageMargins left="1.1811023622047245" right="0.59055118110236227" top="0.78740157480314965" bottom="0.78740157480314965" header="0.31496062992125984" footer="0.31496062992125984"/>
  <pageSetup paperSize="9" scale="85" firstPageNumber="24" fitToHeight="0" orientation="portrait" useFirstPageNumber="1" r:id="rId1"/>
  <headerFooter alignWithMargins="0">
    <oddHeader>&amp;C&amp;"Times New Roman,Regular"&amp;12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K22"/>
  <sheetViews>
    <sheetView zoomScaleNormal="100" workbookViewId="0">
      <selection activeCell="H15" sqref="H15"/>
    </sheetView>
  </sheetViews>
  <sheetFormatPr defaultRowHeight="12.75"/>
  <cols>
    <col min="1" max="1" width="42.28515625" style="2" customWidth="1"/>
    <col min="2" max="2" width="11.42578125" style="2" customWidth="1"/>
    <col min="3" max="3" width="11.140625" style="2" customWidth="1"/>
    <col min="4" max="4" width="12.7109375" style="2" customWidth="1"/>
    <col min="5" max="6" width="10.7109375" style="2" customWidth="1"/>
    <col min="7" max="7" width="9.85546875" style="2" customWidth="1"/>
    <col min="8" max="8" width="12.42578125" style="2" bestFit="1" customWidth="1"/>
    <col min="9" max="9" width="11.85546875" style="2" bestFit="1" customWidth="1"/>
    <col min="10" max="10" width="10.7109375" style="2" bestFit="1" customWidth="1"/>
    <col min="11" max="16384" width="9.140625" style="2"/>
  </cols>
  <sheetData>
    <row r="1" spans="1:11" ht="53.25" customHeight="1">
      <c r="A1" s="435" t="s">
        <v>378</v>
      </c>
      <c r="B1" s="435"/>
      <c r="C1" s="435"/>
      <c r="D1" s="435"/>
      <c r="E1" s="435"/>
      <c r="F1" s="435"/>
      <c r="G1" s="67"/>
      <c r="H1" s="67"/>
    </row>
    <row r="2" spans="1:11" ht="20.100000000000001" customHeight="1">
      <c r="A2" s="37"/>
      <c r="B2" s="37"/>
      <c r="C2" s="446" t="s">
        <v>23</v>
      </c>
      <c r="D2" s="446"/>
      <c r="E2" s="446"/>
      <c r="F2" s="446"/>
      <c r="G2" s="43"/>
      <c r="H2" s="43"/>
    </row>
    <row r="3" spans="1:11" s="52" customFormat="1" ht="18" customHeight="1">
      <c r="A3" s="439"/>
      <c r="B3" s="441" t="s">
        <v>278</v>
      </c>
      <c r="C3" s="441" t="s">
        <v>277</v>
      </c>
      <c r="D3" s="441" t="s">
        <v>276</v>
      </c>
      <c r="E3" s="436" t="s">
        <v>273</v>
      </c>
      <c r="F3" s="436" t="s">
        <v>274</v>
      </c>
      <c r="G3" s="162"/>
      <c r="H3" s="162"/>
    </row>
    <row r="4" spans="1:11" s="52" customFormat="1" ht="18" customHeight="1">
      <c r="A4" s="440"/>
      <c r="B4" s="442"/>
      <c r="C4" s="442"/>
      <c r="D4" s="442"/>
      <c r="E4" s="437"/>
      <c r="F4" s="437"/>
      <c r="G4" s="162"/>
      <c r="H4" s="162"/>
    </row>
    <row r="5" spans="1:11" s="52" customFormat="1" ht="18" customHeight="1">
      <c r="A5" s="440"/>
      <c r="B5" s="442"/>
      <c r="C5" s="442"/>
      <c r="D5" s="442"/>
      <c r="E5" s="437"/>
      <c r="F5" s="437"/>
      <c r="G5" s="162"/>
      <c r="H5" s="162"/>
    </row>
    <row r="6" spans="1:11" s="52" customFormat="1" ht="18" customHeight="1">
      <c r="A6" s="440"/>
      <c r="B6" s="442"/>
      <c r="C6" s="442"/>
      <c r="D6" s="442"/>
      <c r="E6" s="437"/>
      <c r="F6" s="437"/>
      <c r="G6" s="162"/>
      <c r="H6" s="162"/>
    </row>
    <row r="7" spans="1:11" s="52" customFormat="1" ht="31.5" customHeight="1">
      <c r="A7" s="440"/>
      <c r="B7" s="443"/>
      <c r="C7" s="443"/>
      <c r="D7" s="443"/>
      <c r="E7" s="438"/>
      <c r="F7" s="438"/>
      <c r="G7" s="162"/>
      <c r="H7" s="162"/>
    </row>
    <row r="8" spans="1:11" s="60" customFormat="1" ht="15.75" customHeight="1">
      <c r="B8" s="154"/>
      <c r="C8" s="155"/>
      <c r="D8" s="155"/>
      <c r="E8" s="155"/>
      <c r="F8" s="155"/>
      <c r="G8" s="155"/>
      <c r="H8" s="155"/>
    </row>
    <row r="9" spans="1:11" s="52" customFormat="1" ht="23.1" customHeight="1">
      <c r="A9" s="242" t="s">
        <v>178</v>
      </c>
      <c r="B9" s="381">
        <f>SUM(B11:B13)</f>
        <v>897364.22</v>
      </c>
      <c r="C9" s="381">
        <f t="shared" ref="C9:D9" si="0">SUM(C11:C13)</f>
        <v>910343.68000000005</v>
      </c>
      <c r="D9" s="381">
        <f t="shared" si="0"/>
        <v>2735093.4200000004</v>
      </c>
      <c r="E9" s="382">
        <v>114.838401938223</v>
      </c>
      <c r="F9" s="382">
        <v>119.18315154101001</v>
      </c>
      <c r="G9" s="171"/>
      <c r="H9" s="171"/>
      <c r="I9" s="172"/>
      <c r="J9" s="252"/>
      <c r="K9" s="172"/>
    </row>
    <row r="10" spans="1:11" s="169" customFormat="1" ht="23.1" customHeight="1">
      <c r="A10" s="244" t="s">
        <v>71</v>
      </c>
      <c r="B10" s="383"/>
      <c r="C10" s="383"/>
      <c r="D10" s="383"/>
      <c r="E10" s="384"/>
      <c r="F10" s="377"/>
      <c r="G10" s="171"/>
      <c r="H10" s="171"/>
      <c r="I10" s="172"/>
      <c r="J10" s="252"/>
      <c r="K10" s="172"/>
    </row>
    <row r="11" spans="1:11" s="52" customFormat="1" ht="23.1" customHeight="1">
      <c r="A11" s="239" t="s">
        <v>72</v>
      </c>
      <c r="B11" s="385">
        <v>15906.97</v>
      </c>
      <c r="C11" s="385">
        <v>16774</v>
      </c>
      <c r="D11" s="385">
        <v>47788.87</v>
      </c>
      <c r="E11" s="384">
        <v>132.135232768723</v>
      </c>
      <c r="F11" s="384">
        <v>126.841584685493</v>
      </c>
      <c r="G11" s="166"/>
      <c r="H11" s="171"/>
      <c r="I11" s="172"/>
      <c r="J11" s="252"/>
      <c r="K11" s="172"/>
    </row>
    <row r="12" spans="1:11" s="52" customFormat="1" ht="23.1" customHeight="1">
      <c r="A12" s="239" t="s">
        <v>73</v>
      </c>
      <c r="B12" s="385">
        <v>876677.87</v>
      </c>
      <c r="C12" s="385">
        <v>887557.8</v>
      </c>
      <c r="D12" s="385">
        <v>2667278.06</v>
      </c>
      <c r="E12" s="384">
        <v>114.54916073289442</v>
      </c>
      <c r="F12" s="384">
        <v>119.05199229556422</v>
      </c>
      <c r="G12" s="166"/>
      <c r="H12" s="171"/>
      <c r="I12" s="172"/>
      <c r="J12" s="252"/>
      <c r="K12" s="172"/>
    </row>
    <row r="13" spans="1:11" s="52" customFormat="1" ht="23.1" customHeight="1">
      <c r="A13" s="239" t="s">
        <v>78</v>
      </c>
      <c r="B13" s="385">
        <v>4779.38</v>
      </c>
      <c r="C13" s="385">
        <v>6011.8799999999992</v>
      </c>
      <c r="D13" s="385">
        <v>20026.489999999998</v>
      </c>
      <c r="E13" s="384">
        <v>115.71146238268935</v>
      </c>
      <c r="F13" s="384">
        <v>119.50024003486948</v>
      </c>
      <c r="G13" s="166"/>
      <c r="H13" s="171"/>
      <c r="I13" s="172"/>
      <c r="J13" s="252"/>
      <c r="K13" s="172"/>
    </row>
    <row r="14" spans="1:11" s="87" customFormat="1" ht="9" customHeight="1">
      <c r="A14" s="223"/>
      <c r="B14" s="386"/>
      <c r="C14" s="386"/>
      <c r="D14" s="386"/>
      <c r="E14" s="386"/>
      <c r="F14" s="386"/>
    </row>
    <row r="15" spans="1:11">
      <c r="B15" s="39"/>
      <c r="C15" s="39"/>
      <c r="D15" s="39"/>
    </row>
    <row r="20" spans="2:8">
      <c r="B20" s="40"/>
      <c r="C20" s="40"/>
      <c r="D20" s="40"/>
      <c r="E20" s="40"/>
      <c r="F20" s="40"/>
      <c r="G20" s="40"/>
      <c r="H20" s="40"/>
    </row>
    <row r="21" spans="2:8">
      <c r="B21" s="40"/>
      <c r="C21" s="40"/>
      <c r="D21" s="40"/>
      <c r="E21" s="40"/>
      <c r="F21" s="40"/>
      <c r="G21" s="40"/>
      <c r="H21" s="40"/>
    </row>
    <row r="22" spans="2:8">
      <c r="B22" s="40"/>
      <c r="C22" s="40"/>
      <c r="D22" s="40"/>
      <c r="E22" s="40"/>
      <c r="F22" s="40"/>
      <c r="G22" s="40"/>
      <c r="H22" s="40"/>
    </row>
  </sheetData>
  <mergeCells count="8">
    <mergeCell ref="A1:F1"/>
    <mergeCell ref="F3:F7"/>
    <mergeCell ref="A3:A7"/>
    <mergeCell ref="B3:B7"/>
    <mergeCell ref="D3:D7"/>
    <mergeCell ref="C3:C7"/>
    <mergeCell ref="E3:E7"/>
    <mergeCell ref="C2:F2"/>
  </mergeCells>
  <printOptions horizontalCentered="1"/>
  <pageMargins left="1.1811023622047245" right="0.59055118110236227" top="0.78740157480314965" bottom="0.78740157480314965" header="0.31496062992125984" footer="0.31496062992125984"/>
  <pageSetup paperSize="9" scale="85" firstPageNumber="24" fitToHeight="0" orientation="portrait" useFirstPageNumber="1" r:id="rId1"/>
  <headerFooter alignWithMargins="0">
    <oddHeader>&amp;C&amp;"Times New Roman,Regular"&amp;12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L26"/>
  <sheetViews>
    <sheetView topLeftCell="A10" zoomScaleNormal="100" workbookViewId="0">
      <selection activeCell="H15" sqref="H15"/>
    </sheetView>
  </sheetViews>
  <sheetFormatPr defaultRowHeight="12.75"/>
  <cols>
    <col min="1" max="1" width="45.7109375" style="9" customWidth="1"/>
    <col min="2" max="2" width="9.5703125" style="9" customWidth="1"/>
    <col min="3" max="3" width="10" style="9" customWidth="1"/>
    <col min="4" max="5" width="9.5703125" style="9" customWidth="1"/>
    <col min="6" max="6" width="11" style="9" bestFit="1" customWidth="1"/>
    <col min="7" max="237" width="9.140625" style="9"/>
    <col min="238" max="238" width="48.7109375" style="9" customWidth="1"/>
    <col min="239" max="242" width="9.5703125" style="9" customWidth="1"/>
    <col min="243" max="243" width="9.85546875" style="9" bestFit="1" customWidth="1"/>
    <col min="244" max="493" width="9.140625" style="9"/>
    <col min="494" max="494" width="48.7109375" style="9" customWidth="1"/>
    <col min="495" max="498" width="9.5703125" style="9" customWidth="1"/>
    <col min="499" max="499" width="9.85546875" style="9" bestFit="1" customWidth="1"/>
    <col min="500" max="749" width="9.140625" style="9"/>
    <col min="750" max="750" width="48.7109375" style="9" customWidth="1"/>
    <col min="751" max="754" width="9.5703125" style="9" customWidth="1"/>
    <col min="755" max="755" width="9.85546875" style="9" bestFit="1" customWidth="1"/>
    <col min="756" max="1005" width="9.140625" style="9"/>
    <col min="1006" max="1006" width="48.7109375" style="9" customWidth="1"/>
    <col min="1007" max="1010" width="9.5703125" style="9" customWidth="1"/>
    <col min="1011" max="1011" width="9.85546875" style="9" bestFit="1" customWidth="1"/>
    <col min="1012" max="1261" width="9.140625" style="9"/>
    <col min="1262" max="1262" width="48.7109375" style="9" customWidth="1"/>
    <col min="1263" max="1266" width="9.5703125" style="9" customWidth="1"/>
    <col min="1267" max="1267" width="9.85546875" style="9" bestFit="1" customWidth="1"/>
    <col min="1268" max="1517" width="9.140625" style="9"/>
    <col min="1518" max="1518" width="48.7109375" style="9" customWidth="1"/>
    <col min="1519" max="1522" width="9.5703125" style="9" customWidth="1"/>
    <col min="1523" max="1523" width="9.85546875" style="9" bestFit="1" customWidth="1"/>
    <col min="1524" max="1773" width="9.140625" style="9"/>
    <col min="1774" max="1774" width="48.7109375" style="9" customWidth="1"/>
    <col min="1775" max="1778" width="9.5703125" style="9" customWidth="1"/>
    <col min="1779" max="1779" width="9.85546875" style="9" bestFit="1" customWidth="1"/>
    <col min="1780" max="2029" width="9.140625" style="9"/>
    <col min="2030" max="2030" width="48.7109375" style="9" customWidth="1"/>
    <col min="2031" max="2034" width="9.5703125" style="9" customWidth="1"/>
    <col min="2035" max="2035" width="9.85546875" style="9" bestFit="1" customWidth="1"/>
    <col min="2036" max="2285" width="9.140625" style="9"/>
    <col min="2286" max="2286" width="48.7109375" style="9" customWidth="1"/>
    <col min="2287" max="2290" width="9.5703125" style="9" customWidth="1"/>
    <col min="2291" max="2291" width="9.85546875" style="9" bestFit="1" customWidth="1"/>
    <col min="2292" max="2541" width="9.140625" style="9"/>
    <col min="2542" max="2542" width="48.7109375" style="9" customWidth="1"/>
    <col min="2543" max="2546" width="9.5703125" style="9" customWidth="1"/>
    <col min="2547" max="2547" width="9.85546875" style="9" bestFit="1" customWidth="1"/>
    <col min="2548" max="2797" width="9.140625" style="9"/>
    <col min="2798" max="2798" width="48.7109375" style="9" customWidth="1"/>
    <col min="2799" max="2802" width="9.5703125" style="9" customWidth="1"/>
    <col min="2803" max="2803" width="9.85546875" style="9" bestFit="1" customWidth="1"/>
    <col min="2804" max="3053" width="9.140625" style="9"/>
    <col min="3054" max="3054" width="48.7109375" style="9" customWidth="1"/>
    <col min="3055" max="3058" width="9.5703125" style="9" customWidth="1"/>
    <col min="3059" max="3059" width="9.85546875" style="9" bestFit="1" customWidth="1"/>
    <col min="3060" max="3309" width="9.140625" style="9"/>
    <col min="3310" max="3310" width="48.7109375" style="9" customWidth="1"/>
    <col min="3311" max="3314" width="9.5703125" style="9" customWidth="1"/>
    <col min="3315" max="3315" width="9.85546875" style="9" bestFit="1" customWidth="1"/>
    <col min="3316" max="3565" width="9.140625" style="9"/>
    <col min="3566" max="3566" width="48.7109375" style="9" customWidth="1"/>
    <col min="3567" max="3570" width="9.5703125" style="9" customWidth="1"/>
    <col min="3571" max="3571" width="9.85546875" style="9" bestFit="1" customWidth="1"/>
    <col min="3572" max="3821" width="9.140625" style="9"/>
    <col min="3822" max="3822" width="48.7109375" style="9" customWidth="1"/>
    <col min="3823" max="3826" width="9.5703125" style="9" customWidth="1"/>
    <col min="3827" max="3827" width="9.85546875" style="9" bestFit="1" customWidth="1"/>
    <col min="3828" max="4077" width="9.140625" style="9"/>
    <col min="4078" max="4078" width="48.7109375" style="9" customWidth="1"/>
    <col min="4079" max="4082" width="9.5703125" style="9" customWidth="1"/>
    <col min="4083" max="4083" width="9.85546875" style="9" bestFit="1" customWidth="1"/>
    <col min="4084" max="4333" width="9.140625" style="9"/>
    <col min="4334" max="4334" width="48.7109375" style="9" customWidth="1"/>
    <col min="4335" max="4338" width="9.5703125" style="9" customWidth="1"/>
    <col min="4339" max="4339" width="9.85546875" style="9" bestFit="1" customWidth="1"/>
    <col min="4340" max="4589" width="9.140625" style="9"/>
    <col min="4590" max="4590" width="48.7109375" style="9" customWidth="1"/>
    <col min="4591" max="4594" width="9.5703125" style="9" customWidth="1"/>
    <col min="4595" max="4595" width="9.85546875" style="9" bestFit="1" customWidth="1"/>
    <col min="4596" max="4845" width="9.140625" style="9"/>
    <col min="4846" max="4846" width="48.7109375" style="9" customWidth="1"/>
    <col min="4847" max="4850" width="9.5703125" style="9" customWidth="1"/>
    <col min="4851" max="4851" width="9.85546875" style="9" bestFit="1" customWidth="1"/>
    <col min="4852" max="5101" width="9.140625" style="9"/>
    <col min="5102" max="5102" width="48.7109375" style="9" customWidth="1"/>
    <col min="5103" max="5106" width="9.5703125" style="9" customWidth="1"/>
    <col min="5107" max="5107" width="9.85546875" style="9" bestFit="1" customWidth="1"/>
    <col min="5108" max="5357" width="9.140625" style="9"/>
    <col min="5358" max="5358" width="48.7109375" style="9" customWidth="1"/>
    <col min="5359" max="5362" width="9.5703125" style="9" customWidth="1"/>
    <col min="5363" max="5363" width="9.85546875" style="9" bestFit="1" customWidth="1"/>
    <col min="5364" max="5613" width="9.140625" style="9"/>
    <col min="5614" max="5614" width="48.7109375" style="9" customWidth="1"/>
    <col min="5615" max="5618" width="9.5703125" style="9" customWidth="1"/>
    <col min="5619" max="5619" width="9.85546875" style="9" bestFit="1" customWidth="1"/>
    <col min="5620" max="5869" width="9.140625" style="9"/>
    <col min="5870" max="5870" width="48.7109375" style="9" customWidth="1"/>
    <col min="5871" max="5874" width="9.5703125" style="9" customWidth="1"/>
    <col min="5875" max="5875" width="9.85546875" style="9" bestFit="1" customWidth="1"/>
    <col min="5876" max="6125" width="9.140625" style="9"/>
    <col min="6126" max="6126" width="48.7109375" style="9" customWidth="1"/>
    <col min="6127" max="6130" width="9.5703125" style="9" customWidth="1"/>
    <col min="6131" max="6131" width="9.85546875" style="9" bestFit="1" customWidth="1"/>
    <col min="6132" max="6381" width="9.140625" style="9"/>
    <col min="6382" max="6382" width="48.7109375" style="9" customWidth="1"/>
    <col min="6383" max="6386" width="9.5703125" style="9" customWidth="1"/>
    <col min="6387" max="6387" width="9.85546875" style="9" bestFit="1" customWidth="1"/>
    <col min="6388" max="6637" width="9.140625" style="9"/>
    <col min="6638" max="6638" width="48.7109375" style="9" customWidth="1"/>
    <col min="6639" max="6642" width="9.5703125" style="9" customWidth="1"/>
    <col min="6643" max="6643" width="9.85546875" style="9" bestFit="1" customWidth="1"/>
    <col min="6644" max="6893" width="9.140625" style="9"/>
    <col min="6894" max="6894" width="48.7109375" style="9" customWidth="1"/>
    <col min="6895" max="6898" width="9.5703125" style="9" customWidth="1"/>
    <col min="6899" max="6899" width="9.85546875" style="9" bestFit="1" customWidth="1"/>
    <col min="6900" max="7149" width="9.140625" style="9"/>
    <col min="7150" max="7150" width="48.7109375" style="9" customWidth="1"/>
    <col min="7151" max="7154" width="9.5703125" style="9" customWidth="1"/>
    <col min="7155" max="7155" width="9.85546875" style="9" bestFit="1" customWidth="1"/>
    <col min="7156" max="7405" width="9.140625" style="9"/>
    <col min="7406" max="7406" width="48.7109375" style="9" customWidth="1"/>
    <col min="7407" max="7410" width="9.5703125" style="9" customWidth="1"/>
    <col min="7411" max="7411" width="9.85546875" style="9" bestFit="1" customWidth="1"/>
    <col min="7412" max="7661" width="9.140625" style="9"/>
    <col min="7662" max="7662" width="48.7109375" style="9" customWidth="1"/>
    <col min="7663" max="7666" width="9.5703125" style="9" customWidth="1"/>
    <col min="7667" max="7667" width="9.85546875" style="9" bestFit="1" customWidth="1"/>
    <col min="7668" max="7917" width="9.140625" style="9"/>
    <col min="7918" max="7918" width="48.7109375" style="9" customWidth="1"/>
    <col min="7919" max="7922" width="9.5703125" style="9" customWidth="1"/>
    <col min="7923" max="7923" width="9.85546875" style="9" bestFit="1" customWidth="1"/>
    <col min="7924" max="8173" width="9.140625" style="9"/>
    <col min="8174" max="8174" width="48.7109375" style="9" customWidth="1"/>
    <col min="8175" max="8178" width="9.5703125" style="9" customWidth="1"/>
    <col min="8179" max="8179" width="9.85546875" style="9" bestFit="1" customWidth="1"/>
    <col min="8180" max="8429" width="9.140625" style="9"/>
    <col min="8430" max="8430" width="48.7109375" style="9" customWidth="1"/>
    <col min="8431" max="8434" width="9.5703125" style="9" customWidth="1"/>
    <col min="8435" max="8435" width="9.85546875" style="9" bestFit="1" customWidth="1"/>
    <col min="8436" max="8685" width="9.140625" style="9"/>
    <col min="8686" max="8686" width="48.7109375" style="9" customWidth="1"/>
    <col min="8687" max="8690" width="9.5703125" style="9" customWidth="1"/>
    <col min="8691" max="8691" width="9.85546875" style="9" bestFit="1" customWidth="1"/>
    <col min="8692" max="8941" width="9.140625" style="9"/>
    <col min="8942" max="8942" width="48.7109375" style="9" customWidth="1"/>
    <col min="8943" max="8946" width="9.5703125" style="9" customWidth="1"/>
    <col min="8947" max="8947" width="9.85546875" style="9" bestFit="1" customWidth="1"/>
    <col min="8948" max="9197" width="9.140625" style="9"/>
    <col min="9198" max="9198" width="48.7109375" style="9" customWidth="1"/>
    <col min="9199" max="9202" width="9.5703125" style="9" customWidth="1"/>
    <col min="9203" max="9203" width="9.85546875" style="9" bestFit="1" customWidth="1"/>
    <col min="9204" max="9453" width="9.140625" style="9"/>
    <col min="9454" max="9454" width="48.7109375" style="9" customWidth="1"/>
    <col min="9455" max="9458" width="9.5703125" style="9" customWidth="1"/>
    <col min="9459" max="9459" width="9.85546875" style="9" bestFit="1" customWidth="1"/>
    <col min="9460" max="9709" width="9.140625" style="9"/>
    <col min="9710" max="9710" width="48.7109375" style="9" customWidth="1"/>
    <col min="9711" max="9714" width="9.5703125" style="9" customWidth="1"/>
    <col min="9715" max="9715" width="9.85546875" style="9" bestFit="1" customWidth="1"/>
    <col min="9716" max="9965" width="9.140625" style="9"/>
    <col min="9966" max="9966" width="48.7109375" style="9" customWidth="1"/>
    <col min="9967" max="9970" width="9.5703125" style="9" customWidth="1"/>
    <col min="9971" max="9971" width="9.85546875" style="9" bestFit="1" customWidth="1"/>
    <col min="9972" max="10221" width="9.140625" style="9"/>
    <col min="10222" max="10222" width="48.7109375" style="9" customWidth="1"/>
    <col min="10223" max="10226" width="9.5703125" style="9" customWidth="1"/>
    <col min="10227" max="10227" width="9.85546875" style="9" bestFit="1" customWidth="1"/>
    <col min="10228" max="10477" width="9.140625" style="9"/>
    <col min="10478" max="10478" width="48.7109375" style="9" customWidth="1"/>
    <col min="10479" max="10482" width="9.5703125" style="9" customWidth="1"/>
    <col min="10483" max="10483" width="9.85546875" style="9" bestFit="1" customWidth="1"/>
    <col min="10484" max="10733" width="9.140625" style="9"/>
    <col min="10734" max="10734" width="48.7109375" style="9" customWidth="1"/>
    <col min="10735" max="10738" width="9.5703125" style="9" customWidth="1"/>
    <col min="10739" max="10739" width="9.85546875" style="9" bestFit="1" customWidth="1"/>
    <col min="10740" max="10989" width="9.140625" style="9"/>
    <col min="10990" max="10990" width="48.7109375" style="9" customWidth="1"/>
    <col min="10991" max="10994" width="9.5703125" style="9" customWidth="1"/>
    <col min="10995" max="10995" width="9.85546875" style="9" bestFit="1" customWidth="1"/>
    <col min="10996" max="11245" width="9.140625" style="9"/>
    <col min="11246" max="11246" width="48.7109375" style="9" customWidth="1"/>
    <col min="11247" max="11250" width="9.5703125" style="9" customWidth="1"/>
    <col min="11251" max="11251" width="9.85546875" style="9" bestFit="1" customWidth="1"/>
    <col min="11252" max="11501" width="9.140625" style="9"/>
    <col min="11502" max="11502" width="48.7109375" style="9" customWidth="1"/>
    <col min="11503" max="11506" width="9.5703125" style="9" customWidth="1"/>
    <col min="11507" max="11507" width="9.85546875" style="9" bestFit="1" customWidth="1"/>
    <col min="11508" max="11757" width="9.140625" style="9"/>
    <col min="11758" max="11758" width="48.7109375" style="9" customWidth="1"/>
    <col min="11759" max="11762" width="9.5703125" style="9" customWidth="1"/>
    <col min="11763" max="11763" width="9.85546875" style="9" bestFit="1" customWidth="1"/>
    <col min="11764" max="12013" width="9.140625" style="9"/>
    <col min="12014" max="12014" width="48.7109375" style="9" customWidth="1"/>
    <col min="12015" max="12018" width="9.5703125" style="9" customWidth="1"/>
    <col min="12019" max="12019" width="9.85546875" style="9" bestFit="1" customWidth="1"/>
    <col min="12020" max="12269" width="9.140625" style="9"/>
    <col min="12270" max="12270" width="48.7109375" style="9" customWidth="1"/>
    <col min="12271" max="12274" width="9.5703125" style="9" customWidth="1"/>
    <col min="12275" max="12275" width="9.85546875" style="9" bestFit="1" customWidth="1"/>
    <col min="12276" max="12525" width="9.140625" style="9"/>
    <col min="12526" max="12526" width="48.7109375" style="9" customWidth="1"/>
    <col min="12527" max="12530" width="9.5703125" style="9" customWidth="1"/>
    <col min="12531" max="12531" width="9.85546875" style="9" bestFit="1" customWidth="1"/>
    <col min="12532" max="12781" width="9.140625" style="9"/>
    <col min="12782" max="12782" width="48.7109375" style="9" customWidth="1"/>
    <col min="12783" max="12786" width="9.5703125" style="9" customWidth="1"/>
    <col min="12787" max="12787" width="9.85546875" style="9" bestFit="1" customWidth="1"/>
    <col min="12788" max="13037" width="9.140625" style="9"/>
    <col min="13038" max="13038" width="48.7109375" style="9" customWidth="1"/>
    <col min="13039" max="13042" width="9.5703125" style="9" customWidth="1"/>
    <col min="13043" max="13043" width="9.85546875" style="9" bestFit="1" customWidth="1"/>
    <col min="13044" max="13293" width="9.140625" style="9"/>
    <col min="13294" max="13294" width="48.7109375" style="9" customWidth="1"/>
    <col min="13295" max="13298" width="9.5703125" style="9" customWidth="1"/>
    <col min="13299" max="13299" width="9.85546875" style="9" bestFit="1" customWidth="1"/>
    <col min="13300" max="13549" width="9.140625" style="9"/>
    <col min="13550" max="13550" width="48.7109375" style="9" customWidth="1"/>
    <col min="13551" max="13554" width="9.5703125" style="9" customWidth="1"/>
    <col min="13555" max="13555" width="9.85546875" style="9" bestFit="1" customWidth="1"/>
    <col min="13556" max="13805" width="9.140625" style="9"/>
    <col min="13806" max="13806" width="48.7109375" style="9" customWidth="1"/>
    <col min="13807" max="13810" width="9.5703125" style="9" customWidth="1"/>
    <col min="13811" max="13811" width="9.85546875" style="9" bestFit="1" customWidth="1"/>
    <col min="13812" max="14061" width="9.140625" style="9"/>
    <col min="14062" max="14062" width="48.7109375" style="9" customWidth="1"/>
    <col min="14063" max="14066" width="9.5703125" style="9" customWidth="1"/>
    <col min="14067" max="14067" width="9.85546875" style="9" bestFit="1" customWidth="1"/>
    <col min="14068" max="14317" width="9.140625" style="9"/>
    <col min="14318" max="14318" width="48.7109375" style="9" customWidth="1"/>
    <col min="14319" max="14322" width="9.5703125" style="9" customWidth="1"/>
    <col min="14323" max="14323" width="9.85546875" style="9" bestFit="1" customWidth="1"/>
    <col min="14324" max="14573" width="9.140625" style="9"/>
    <col min="14574" max="14574" width="48.7109375" style="9" customWidth="1"/>
    <col min="14575" max="14578" width="9.5703125" style="9" customWidth="1"/>
    <col min="14579" max="14579" width="9.85546875" style="9" bestFit="1" customWidth="1"/>
    <col min="14580" max="14829" width="9.140625" style="9"/>
    <col min="14830" max="14830" width="48.7109375" style="9" customWidth="1"/>
    <col min="14831" max="14834" width="9.5703125" style="9" customWidth="1"/>
    <col min="14835" max="14835" width="9.85546875" style="9" bestFit="1" customWidth="1"/>
    <col min="14836" max="15085" width="9.140625" style="9"/>
    <col min="15086" max="15086" width="48.7109375" style="9" customWidth="1"/>
    <col min="15087" max="15090" width="9.5703125" style="9" customWidth="1"/>
    <col min="15091" max="15091" width="9.85546875" style="9" bestFit="1" customWidth="1"/>
    <col min="15092" max="15341" width="9.140625" style="9"/>
    <col min="15342" max="15342" width="48.7109375" style="9" customWidth="1"/>
    <col min="15343" max="15346" width="9.5703125" style="9" customWidth="1"/>
    <col min="15347" max="15347" width="9.85546875" style="9" bestFit="1" customWidth="1"/>
    <col min="15348" max="15597" width="9.140625" style="9"/>
    <col min="15598" max="15598" width="48.7109375" style="9" customWidth="1"/>
    <col min="15599" max="15602" width="9.5703125" style="9" customWidth="1"/>
    <col min="15603" max="15603" width="9.85546875" style="9" bestFit="1" customWidth="1"/>
    <col min="15604" max="15853" width="9.140625" style="9"/>
    <col min="15854" max="15854" width="48.7109375" style="9" customWidth="1"/>
    <col min="15855" max="15858" width="9.5703125" style="9" customWidth="1"/>
    <col min="15859" max="15859" width="9.85546875" style="9" bestFit="1" customWidth="1"/>
    <col min="15860" max="16109" width="9.140625" style="9"/>
    <col min="16110" max="16110" width="48.7109375" style="9" customWidth="1"/>
    <col min="16111" max="16114" width="9.5703125" style="9" customWidth="1"/>
    <col min="16115" max="16115" width="9.85546875" style="9" bestFit="1" customWidth="1"/>
    <col min="16116" max="16384" width="9.140625" style="9"/>
  </cols>
  <sheetData>
    <row r="1" spans="1:12" ht="53.25" customHeight="1">
      <c r="A1" s="447" t="s">
        <v>379</v>
      </c>
      <c r="B1" s="447"/>
      <c r="C1" s="447"/>
      <c r="D1" s="447"/>
      <c r="E1" s="447"/>
      <c r="F1" s="447"/>
    </row>
    <row r="2" spans="1:12" ht="20.100000000000001" customHeight="1">
      <c r="A2" s="107"/>
      <c r="B2" s="107"/>
      <c r="C2" s="107"/>
      <c r="D2" s="107"/>
      <c r="E2" s="107"/>
    </row>
    <row r="3" spans="1:12" s="53" customFormat="1" ht="22.5" customHeight="1">
      <c r="A3" s="453"/>
      <c r="B3" s="456" t="s">
        <v>279</v>
      </c>
      <c r="C3" s="456"/>
      <c r="D3" s="456"/>
      <c r="E3" s="456"/>
      <c r="F3" s="448" t="s">
        <v>294</v>
      </c>
    </row>
    <row r="4" spans="1:12" s="53" customFormat="1" ht="30.75" customHeight="1">
      <c r="A4" s="454"/>
      <c r="B4" s="451" t="s">
        <v>295</v>
      </c>
      <c r="C4" s="451" t="s">
        <v>297</v>
      </c>
      <c r="D4" s="451" t="s">
        <v>296</v>
      </c>
      <c r="E4" s="451" t="s">
        <v>298</v>
      </c>
      <c r="F4" s="449"/>
    </row>
    <row r="5" spans="1:12" s="53" customFormat="1" ht="30.75" customHeight="1">
      <c r="A5" s="455"/>
      <c r="B5" s="452"/>
      <c r="C5" s="452"/>
      <c r="D5" s="452"/>
      <c r="E5" s="452"/>
      <c r="F5" s="450"/>
    </row>
    <row r="6" spans="1:12" s="60" customFormat="1" ht="15.75" customHeight="1">
      <c r="B6" s="154"/>
      <c r="C6" s="155"/>
      <c r="D6" s="155"/>
      <c r="E6" s="155"/>
      <c r="F6" s="155"/>
    </row>
    <row r="7" spans="1:12" s="53" customFormat="1" ht="23.1" customHeight="1">
      <c r="A7" s="287" t="s">
        <v>51</v>
      </c>
      <c r="B7" s="387">
        <v>120.07429999999999</v>
      </c>
      <c r="C7" s="215">
        <v>99.909400000000005</v>
      </c>
      <c r="D7" s="215">
        <v>100.94929999999999</v>
      </c>
      <c r="E7" s="216">
        <v>99.855800000000002</v>
      </c>
      <c r="F7" s="215">
        <v>100.2145</v>
      </c>
      <c r="G7" s="173"/>
      <c r="H7" s="214"/>
      <c r="I7" s="215"/>
      <c r="J7" s="215"/>
      <c r="K7" s="216"/>
      <c r="L7" s="215"/>
    </row>
    <row r="8" spans="1:12" s="53" customFormat="1" ht="23.1" customHeight="1">
      <c r="A8" s="288" t="s">
        <v>52</v>
      </c>
      <c r="B8" s="405">
        <v>121.9134</v>
      </c>
      <c r="C8" s="406">
        <v>102.4563</v>
      </c>
      <c r="D8" s="406">
        <v>100.82299999999999</v>
      </c>
      <c r="E8" s="406">
        <v>99.926500000000004</v>
      </c>
      <c r="F8" s="406">
        <v>102.7414</v>
      </c>
      <c r="G8" s="173"/>
      <c r="H8" s="217"/>
      <c r="I8" s="217"/>
      <c r="J8" s="217"/>
      <c r="K8" s="217"/>
      <c r="L8" s="217"/>
    </row>
    <row r="9" spans="1:12" s="53" customFormat="1" ht="23.1" customHeight="1">
      <c r="A9" s="290" t="s">
        <v>327</v>
      </c>
      <c r="B9" s="388"/>
      <c r="C9" s="388"/>
      <c r="D9" s="388"/>
      <c r="E9" s="388"/>
      <c r="F9" s="388"/>
      <c r="G9" s="173"/>
      <c r="H9" s="217"/>
      <c r="I9" s="217"/>
      <c r="J9" s="217"/>
      <c r="K9" s="217"/>
      <c r="L9" s="217"/>
    </row>
    <row r="10" spans="1:12" s="53" customFormat="1" ht="23.1" customHeight="1">
      <c r="A10" s="289" t="s">
        <v>328</v>
      </c>
      <c r="B10" s="407">
        <v>123.2123</v>
      </c>
      <c r="C10" s="407">
        <v>95.790499999999994</v>
      </c>
      <c r="D10" s="407">
        <v>95.7149</v>
      </c>
      <c r="E10" s="407">
        <v>97.369900000000001</v>
      </c>
      <c r="F10" s="407">
        <v>98.685299999999998</v>
      </c>
      <c r="G10" s="173"/>
      <c r="H10" s="217"/>
      <c r="I10" s="217"/>
      <c r="J10" s="217"/>
      <c r="K10" s="217"/>
      <c r="L10" s="217"/>
    </row>
    <row r="11" spans="1:12" s="53" customFormat="1" ht="23.1" customHeight="1">
      <c r="A11" s="289" t="s">
        <v>329</v>
      </c>
      <c r="B11" s="407">
        <v>117.3661</v>
      </c>
      <c r="C11" s="407">
        <v>104.4708</v>
      </c>
      <c r="D11" s="407">
        <v>101.801</v>
      </c>
      <c r="E11" s="407">
        <v>100.5185</v>
      </c>
      <c r="F11" s="407">
        <v>103.8116</v>
      </c>
      <c r="G11" s="173"/>
      <c r="H11" s="217"/>
      <c r="I11" s="217"/>
      <c r="J11" s="217"/>
      <c r="K11" s="217"/>
      <c r="L11" s="217"/>
    </row>
    <row r="12" spans="1:12" s="53" customFormat="1" ht="23.1" customHeight="1">
      <c r="A12" s="289" t="s">
        <v>330</v>
      </c>
      <c r="B12" s="407">
        <v>131.02619999999999</v>
      </c>
      <c r="C12" s="407">
        <v>101.7872</v>
      </c>
      <c r="D12" s="407">
        <v>101.41419999999999</v>
      </c>
      <c r="E12" s="407">
        <v>100</v>
      </c>
      <c r="F12" s="407">
        <v>102.6113</v>
      </c>
      <c r="G12" s="173"/>
      <c r="H12" s="217"/>
      <c r="I12" s="217"/>
      <c r="J12" s="217"/>
      <c r="K12" s="217"/>
      <c r="L12" s="217"/>
    </row>
    <row r="13" spans="1:12" s="53" customFormat="1" ht="23.1" customHeight="1">
      <c r="A13" s="288" t="s">
        <v>53</v>
      </c>
      <c r="B13" s="405">
        <v>117.413</v>
      </c>
      <c r="C13" s="405">
        <v>103.00539999999999</v>
      </c>
      <c r="D13" s="405">
        <v>101.10169999999999</v>
      </c>
      <c r="E13" s="405">
        <v>99.992699999999999</v>
      </c>
      <c r="F13" s="405">
        <v>103.0942</v>
      </c>
      <c r="G13" s="173"/>
      <c r="H13" s="217"/>
      <c r="I13" s="217"/>
      <c r="J13" s="217"/>
      <c r="K13" s="217"/>
      <c r="L13" s="217"/>
    </row>
    <row r="14" spans="1:12" s="53" customFormat="1" ht="23.1" customHeight="1">
      <c r="A14" s="288" t="s">
        <v>173</v>
      </c>
      <c r="B14" s="405">
        <v>121.2717</v>
      </c>
      <c r="C14" s="405">
        <v>101.9241</v>
      </c>
      <c r="D14" s="405">
        <v>100.9464</v>
      </c>
      <c r="E14" s="405">
        <v>99.949399999999997</v>
      </c>
      <c r="F14" s="405">
        <v>102.0164</v>
      </c>
      <c r="G14" s="173"/>
      <c r="H14" s="217"/>
      <c r="I14" s="217"/>
      <c r="J14" s="217"/>
      <c r="K14" s="217"/>
      <c r="L14" s="217"/>
    </row>
    <row r="15" spans="1:12" s="53" customFormat="1" ht="23.1" customHeight="1">
      <c r="A15" s="288" t="s">
        <v>54</v>
      </c>
      <c r="B15" s="405">
        <v>129.0694</v>
      </c>
      <c r="C15" s="405">
        <v>102.63209999999999</v>
      </c>
      <c r="D15" s="405">
        <v>99.234899999999996</v>
      </c>
      <c r="E15" s="405">
        <v>99.824200000000005</v>
      </c>
      <c r="F15" s="405">
        <v>102.9357</v>
      </c>
      <c r="G15" s="173"/>
      <c r="H15" s="217"/>
      <c r="I15" s="217"/>
      <c r="J15" s="217"/>
      <c r="K15" s="217"/>
      <c r="L15" s="217"/>
    </row>
    <row r="16" spans="1:12" s="53" customFormat="1" ht="23.1" customHeight="1">
      <c r="A16" s="288" t="s">
        <v>55</v>
      </c>
      <c r="B16" s="405">
        <v>117.6558</v>
      </c>
      <c r="C16" s="405">
        <v>102.7321</v>
      </c>
      <c r="D16" s="405">
        <v>101.0467</v>
      </c>
      <c r="E16" s="405">
        <v>100.50239999999999</v>
      </c>
      <c r="F16" s="405">
        <v>102.6026</v>
      </c>
      <c r="G16" s="173"/>
      <c r="H16" s="217"/>
      <c r="I16" s="217"/>
      <c r="J16" s="217"/>
      <c r="K16" s="217"/>
      <c r="L16" s="217"/>
    </row>
    <row r="17" spans="1:12" s="53" customFormat="1" ht="23.1" customHeight="1">
      <c r="A17" s="288" t="s">
        <v>56</v>
      </c>
      <c r="B17" s="405">
        <v>126.33580000000001</v>
      </c>
      <c r="C17" s="405">
        <v>112.7859</v>
      </c>
      <c r="D17" s="405">
        <v>112.7859</v>
      </c>
      <c r="E17" s="405">
        <v>100</v>
      </c>
      <c r="F17" s="405">
        <v>112.7859</v>
      </c>
      <c r="G17" s="173"/>
      <c r="H17" s="217"/>
      <c r="I17" s="217"/>
      <c r="J17" s="217"/>
      <c r="K17" s="217"/>
      <c r="L17" s="217"/>
    </row>
    <row r="18" spans="1:12" s="53" customFormat="1" ht="23.1" customHeight="1">
      <c r="A18" s="288" t="s">
        <v>57</v>
      </c>
      <c r="B18" s="405">
        <v>108.79259999999999</v>
      </c>
      <c r="C18" s="405">
        <v>94.3416</v>
      </c>
      <c r="D18" s="405">
        <v>99.566999999999993</v>
      </c>
      <c r="E18" s="405">
        <v>98.2637</v>
      </c>
      <c r="F18" s="405">
        <v>96.294899999999998</v>
      </c>
      <c r="G18" s="173"/>
      <c r="H18" s="217"/>
      <c r="I18" s="217"/>
      <c r="J18" s="217"/>
      <c r="K18" s="217"/>
      <c r="L18" s="217"/>
    </row>
    <row r="19" spans="1:12" s="53" customFormat="1" ht="23.1" customHeight="1">
      <c r="A19" s="288" t="s">
        <v>58</v>
      </c>
      <c r="B19" s="405">
        <v>101.7533</v>
      </c>
      <c r="C19" s="405">
        <v>100.6066</v>
      </c>
      <c r="D19" s="405">
        <v>100.07810000000001</v>
      </c>
      <c r="E19" s="405">
        <v>100.03270000000001</v>
      </c>
      <c r="F19" s="405">
        <v>100.58459999999999</v>
      </c>
      <c r="G19" s="173"/>
      <c r="H19" s="217"/>
      <c r="I19" s="217"/>
      <c r="J19" s="217"/>
      <c r="K19" s="217"/>
      <c r="L19" s="217"/>
    </row>
    <row r="20" spans="1:12" s="53" customFormat="1" ht="23.1" customHeight="1">
      <c r="A20" s="288" t="s">
        <v>59</v>
      </c>
      <c r="B20" s="405">
        <v>111.2045</v>
      </c>
      <c r="C20" s="405">
        <v>65.297200000000004</v>
      </c>
      <c r="D20" s="405">
        <v>100</v>
      </c>
      <c r="E20" s="405">
        <v>100</v>
      </c>
      <c r="F20" s="405">
        <v>65.297200000000004</v>
      </c>
      <c r="G20" s="173"/>
      <c r="H20" s="217"/>
      <c r="I20" s="217"/>
      <c r="J20" s="217"/>
      <c r="K20" s="217"/>
      <c r="L20" s="217"/>
    </row>
    <row r="21" spans="1:12" s="53" customFormat="1" ht="23.1" customHeight="1">
      <c r="A21" s="288" t="s">
        <v>60</v>
      </c>
      <c r="B21" s="405">
        <v>104.4885</v>
      </c>
      <c r="C21" s="405">
        <v>100.67400000000001</v>
      </c>
      <c r="D21" s="405">
        <v>100.2413</v>
      </c>
      <c r="E21" s="405">
        <v>100.09529999999999</v>
      </c>
      <c r="F21" s="405">
        <v>100.69589999999999</v>
      </c>
      <c r="G21" s="173"/>
      <c r="H21" s="217"/>
      <c r="I21" s="217"/>
      <c r="J21" s="217"/>
      <c r="K21" s="217"/>
      <c r="L21" s="217"/>
    </row>
    <row r="22" spans="1:12" s="53" customFormat="1" ht="23.1" customHeight="1">
      <c r="A22" s="288" t="s">
        <v>61</v>
      </c>
      <c r="B22" s="405">
        <v>129.6619</v>
      </c>
      <c r="C22" s="405">
        <v>108.3856</v>
      </c>
      <c r="D22" s="405">
        <v>100.5095</v>
      </c>
      <c r="E22" s="405">
        <v>100.1795</v>
      </c>
      <c r="F22" s="405">
        <v>108.5125</v>
      </c>
      <c r="G22" s="173"/>
      <c r="H22" s="217"/>
      <c r="I22" s="217"/>
      <c r="J22" s="217"/>
      <c r="K22" s="217"/>
      <c r="L22" s="217"/>
    </row>
    <row r="23" spans="1:12" s="53" customFormat="1" ht="23.1" customHeight="1">
      <c r="A23" s="287" t="s">
        <v>62</v>
      </c>
      <c r="B23" s="387">
        <v>239.4803</v>
      </c>
      <c r="C23" s="387">
        <v>139.02690000000001</v>
      </c>
      <c r="D23" s="387">
        <v>110.5097</v>
      </c>
      <c r="E23" s="387">
        <v>104.65819999999999</v>
      </c>
      <c r="F23" s="387">
        <v>137.7174</v>
      </c>
      <c r="G23" s="173"/>
      <c r="H23" s="214"/>
      <c r="I23" s="214"/>
      <c r="J23" s="214"/>
      <c r="K23" s="214"/>
      <c r="L23" s="214"/>
    </row>
    <row r="24" spans="1:12" s="53" customFormat="1" ht="23.1" customHeight="1">
      <c r="A24" s="287" t="s">
        <v>63</v>
      </c>
      <c r="B24" s="387">
        <v>110.3967</v>
      </c>
      <c r="C24" s="387">
        <v>103.4752</v>
      </c>
      <c r="D24" s="387">
        <v>100.8608</v>
      </c>
      <c r="E24" s="387">
        <v>100.916</v>
      </c>
      <c r="F24" s="387">
        <v>103.64579999999999</v>
      </c>
      <c r="G24" s="173"/>
      <c r="H24" s="214"/>
      <c r="I24" s="214"/>
      <c r="J24" s="214"/>
      <c r="K24" s="214"/>
      <c r="L24" s="214"/>
    </row>
    <row r="25" spans="1:12" s="87" customFormat="1" ht="9" customHeight="1">
      <c r="A25" s="223"/>
      <c r="B25" s="223"/>
      <c r="C25" s="223"/>
      <c r="D25" s="223"/>
      <c r="E25" s="223"/>
      <c r="F25" s="223"/>
    </row>
    <row r="26" spans="1:12">
      <c r="C26" s="108"/>
      <c r="D26" s="108"/>
    </row>
  </sheetData>
  <mergeCells count="8">
    <mergeCell ref="A1:F1"/>
    <mergeCell ref="F3:F5"/>
    <mergeCell ref="E4:E5"/>
    <mergeCell ref="A3:A5"/>
    <mergeCell ref="B4:B5"/>
    <mergeCell ref="C4:C5"/>
    <mergeCell ref="D4:D5"/>
    <mergeCell ref="B3:E3"/>
  </mergeCells>
  <phoneticPr fontId="0" type="noConversion"/>
  <printOptions horizontalCentered="1"/>
  <pageMargins left="1.1811023622047245" right="0.59055118110236227" top="0.78740157480314965" bottom="0.78740157480314965" header="0.31496062992125984" footer="0.31496062992125984"/>
  <pageSetup paperSize="9" scale="88" firstPageNumber="24" fitToHeight="0" orientation="portrait" useFirstPageNumber="1" r:id="rId1"/>
  <headerFooter alignWithMargins="0">
    <oddHeader>&amp;C&amp;"Times New Roman,Regular"&amp;12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L22"/>
  <sheetViews>
    <sheetView topLeftCell="A10" zoomScaleNormal="100" workbookViewId="0">
      <selection activeCell="K26" sqref="K26"/>
    </sheetView>
  </sheetViews>
  <sheetFormatPr defaultRowHeight="12.75"/>
  <cols>
    <col min="1" max="1" width="1.85546875" style="2" customWidth="1"/>
    <col min="2" max="2" width="27.7109375" style="2" customWidth="1"/>
    <col min="3" max="4" width="11.28515625" style="2" customWidth="1"/>
    <col min="5" max="7" width="12" style="2" customWidth="1"/>
    <col min="8" max="8" width="9.140625" style="2"/>
    <col min="9" max="9" width="13.7109375" style="2" bestFit="1" customWidth="1"/>
    <col min="10" max="10" width="9.140625" style="2"/>
    <col min="11" max="11" width="11.85546875" style="2" bestFit="1" customWidth="1"/>
    <col min="12" max="16384" width="9.140625" style="2"/>
  </cols>
  <sheetData>
    <row r="1" spans="1:12" ht="53.25" customHeight="1">
      <c r="A1" s="457" t="s">
        <v>280</v>
      </c>
      <c r="B1" s="457"/>
      <c r="C1" s="457"/>
      <c r="D1" s="457"/>
      <c r="E1" s="457"/>
      <c r="F1" s="457"/>
      <c r="G1" s="457"/>
    </row>
    <row r="2" spans="1:12" ht="20.100000000000001" customHeight="1">
      <c r="A2" s="37"/>
      <c r="B2" s="37"/>
      <c r="C2" s="37"/>
      <c r="D2" s="37"/>
      <c r="E2" s="446" t="s">
        <v>23</v>
      </c>
      <c r="F2" s="446"/>
      <c r="G2" s="446"/>
    </row>
    <row r="3" spans="1:12" s="52" customFormat="1" ht="15.75" customHeight="1">
      <c r="A3" s="444"/>
      <c r="B3" s="444"/>
      <c r="C3" s="441" t="s">
        <v>278</v>
      </c>
      <c r="D3" s="441" t="s">
        <v>277</v>
      </c>
      <c r="E3" s="441" t="s">
        <v>323</v>
      </c>
      <c r="F3" s="436" t="s">
        <v>321</v>
      </c>
      <c r="G3" s="436" t="s">
        <v>322</v>
      </c>
    </row>
    <row r="4" spans="1:12" s="52" customFormat="1" ht="15.75" customHeight="1">
      <c r="A4" s="445"/>
      <c r="B4" s="445"/>
      <c r="C4" s="442"/>
      <c r="D4" s="442"/>
      <c r="E4" s="442"/>
      <c r="F4" s="437"/>
      <c r="G4" s="437"/>
    </row>
    <row r="5" spans="1:12" s="52" customFormat="1" ht="15.75" customHeight="1">
      <c r="A5" s="445"/>
      <c r="B5" s="445"/>
      <c r="C5" s="442"/>
      <c r="D5" s="442"/>
      <c r="E5" s="442"/>
      <c r="F5" s="437"/>
      <c r="G5" s="437"/>
    </row>
    <row r="6" spans="1:12" s="52" customFormat="1" ht="15.75" customHeight="1">
      <c r="A6" s="445"/>
      <c r="B6" s="445"/>
      <c r="C6" s="442"/>
      <c r="D6" s="442"/>
      <c r="E6" s="442"/>
      <c r="F6" s="437"/>
      <c r="G6" s="437"/>
    </row>
    <row r="7" spans="1:12" s="52" customFormat="1" ht="40.5" customHeight="1">
      <c r="A7" s="445"/>
      <c r="B7" s="445"/>
      <c r="C7" s="443"/>
      <c r="D7" s="443"/>
      <c r="E7" s="443"/>
      <c r="F7" s="438"/>
      <c r="G7" s="438"/>
    </row>
    <row r="8" spans="1:12" s="60" customFormat="1" ht="15.75" customHeight="1">
      <c r="B8" s="154"/>
      <c r="C8" s="155"/>
      <c r="D8" s="155"/>
      <c r="E8" s="155"/>
      <c r="F8" s="155"/>
      <c r="G8" s="155"/>
    </row>
    <row r="9" spans="1:12" s="52" customFormat="1" ht="23.1" customHeight="1">
      <c r="A9" s="458" t="s">
        <v>178</v>
      </c>
      <c r="B9" s="458"/>
      <c r="C9" s="389">
        <f>+C10+C15+C20+C21</f>
        <v>455491.75900000002</v>
      </c>
      <c r="D9" s="389">
        <f>+D10+D15+D20+D21</f>
        <v>492643.58955000003</v>
      </c>
      <c r="E9" s="389">
        <f>+E10+E15+E20+E21</f>
        <v>1427066.0925500002</v>
      </c>
      <c r="F9" s="394">
        <v>117.215458611381</v>
      </c>
      <c r="G9" s="394">
        <v>112.872155680795</v>
      </c>
      <c r="H9" s="172"/>
      <c r="I9" s="172"/>
      <c r="K9" s="172"/>
      <c r="L9" s="172"/>
    </row>
    <row r="10" spans="1:12" s="169" customFormat="1" ht="23.1" customHeight="1">
      <c r="A10" s="291" t="s">
        <v>64</v>
      </c>
      <c r="B10" s="42"/>
      <c r="C10" s="390">
        <f>+SUM(C11:C14)</f>
        <v>64395.263000000006</v>
      </c>
      <c r="D10" s="390">
        <f>+SUM(D11:D14)</f>
        <v>62257.386550000003</v>
      </c>
      <c r="E10" s="390">
        <f>+SUM(E11:E14)</f>
        <v>190824.09155000001</v>
      </c>
      <c r="F10" s="395">
        <v>127.761892092178</v>
      </c>
      <c r="G10" s="395">
        <v>126.23623608016599</v>
      </c>
      <c r="H10" s="172"/>
      <c r="I10" s="251"/>
      <c r="K10" s="251"/>
      <c r="L10" s="251"/>
    </row>
    <row r="11" spans="1:12" s="52" customFormat="1" ht="23.1" customHeight="1">
      <c r="B11" s="239" t="s">
        <v>65</v>
      </c>
      <c r="C11" s="391">
        <v>58411.533000000003</v>
      </c>
      <c r="D11" s="391">
        <v>56217.666550000002</v>
      </c>
      <c r="E11" s="391">
        <v>172547.62155000001</v>
      </c>
      <c r="F11" s="396">
        <v>130.550752613247</v>
      </c>
      <c r="G11" s="396">
        <v>129.42438705377899</v>
      </c>
      <c r="H11" s="172"/>
      <c r="I11" s="172"/>
      <c r="K11" s="172"/>
      <c r="L11" s="172"/>
    </row>
    <row r="12" spans="1:12" s="52" customFormat="1" ht="23.1" customHeight="1">
      <c r="B12" s="239" t="s">
        <v>67</v>
      </c>
      <c r="C12" s="391">
        <v>5983.73</v>
      </c>
      <c r="D12" s="391">
        <v>6039.72</v>
      </c>
      <c r="E12" s="391">
        <v>18276.47</v>
      </c>
      <c r="F12" s="396">
        <v>106.571275724119</v>
      </c>
      <c r="G12" s="396">
        <v>102.417727832045</v>
      </c>
      <c r="H12" s="172"/>
      <c r="I12" s="172"/>
      <c r="K12" s="172"/>
      <c r="L12" s="172"/>
    </row>
    <row r="13" spans="1:12" s="52" customFormat="1" ht="23.1" customHeight="1">
      <c r="B13" s="239" t="s">
        <v>66</v>
      </c>
      <c r="C13" s="414">
        <v>0</v>
      </c>
      <c r="D13" s="414">
        <v>0</v>
      </c>
      <c r="E13" s="414">
        <v>0</v>
      </c>
      <c r="F13" s="233">
        <v>0</v>
      </c>
      <c r="G13" s="233">
        <v>0</v>
      </c>
      <c r="H13" s="172"/>
      <c r="I13" s="172"/>
      <c r="K13" s="172"/>
      <c r="L13" s="172"/>
    </row>
    <row r="14" spans="1:12" s="52" customFormat="1" ht="23.1" customHeight="1">
      <c r="B14" s="239" t="s">
        <v>68</v>
      </c>
      <c r="C14" s="414">
        <v>0</v>
      </c>
      <c r="D14" s="414">
        <v>0</v>
      </c>
      <c r="E14" s="414">
        <v>0</v>
      </c>
      <c r="F14" s="233">
        <v>0</v>
      </c>
      <c r="G14" s="233">
        <v>0</v>
      </c>
      <c r="H14" s="172"/>
      <c r="I14" s="172"/>
      <c r="K14" s="172"/>
      <c r="L14" s="172"/>
    </row>
    <row r="15" spans="1:12" s="169" customFormat="1" ht="23.1" customHeight="1">
      <c r="A15" s="291" t="s">
        <v>69</v>
      </c>
      <c r="B15" s="42"/>
      <c r="C15" s="390">
        <f>+SUM(C16:C19)</f>
        <v>142611.56599999999</v>
      </c>
      <c r="D15" s="390">
        <f>+SUM(D16:D19)</f>
        <v>151794.80300000001</v>
      </c>
      <c r="E15" s="390">
        <f>+SUM(E16:E19)</f>
        <v>453081.391</v>
      </c>
      <c r="F15" s="395">
        <v>100.61098420158299</v>
      </c>
      <c r="G15" s="395">
        <v>100.057632664851</v>
      </c>
      <c r="H15" s="172"/>
      <c r="I15" s="251"/>
      <c r="K15" s="251"/>
      <c r="L15" s="251"/>
    </row>
    <row r="16" spans="1:12" s="52" customFormat="1" ht="23.1" customHeight="1">
      <c r="B16" s="239" t="s">
        <v>65</v>
      </c>
      <c r="C16" s="391">
        <v>77720.445999999996</v>
      </c>
      <c r="D16" s="391">
        <v>80614.452000000005</v>
      </c>
      <c r="E16" s="391">
        <v>238624.29</v>
      </c>
      <c r="F16" s="396">
        <v>100.75799914671499</v>
      </c>
      <c r="G16" s="396">
        <v>101.69985559561</v>
      </c>
      <c r="H16" s="172"/>
      <c r="I16" s="172"/>
      <c r="K16" s="172"/>
      <c r="L16" s="172"/>
    </row>
    <row r="17" spans="1:12" s="52" customFormat="1" ht="23.1" customHeight="1">
      <c r="B17" s="239" t="s">
        <v>67</v>
      </c>
      <c r="C17" s="391">
        <v>64891.12</v>
      </c>
      <c r="D17" s="391">
        <v>71180.350999999995</v>
      </c>
      <c r="E17" s="391">
        <v>214457.101</v>
      </c>
      <c r="F17" s="396">
        <v>100.445001411134</v>
      </c>
      <c r="G17" s="396">
        <v>98.291585353549493</v>
      </c>
      <c r="H17" s="172"/>
      <c r="I17" s="172"/>
      <c r="K17" s="172"/>
      <c r="L17" s="172"/>
    </row>
    <row r="18" spans="1:12" s="52" customFormat="1" ht="23.1" customHeight="1">
      <c r="B18" s="239" t="s">
        <v>66</v>
      </c>
      <c r="C18" s="414">
        <v>0</v>
      </c>
      <c r="D18" s="414">
        <v>0</v>
      </c>
      <c r="E18" s="414">
        <v>0</v>
      </c>
      <c r="F18" s="233">
        <v>0</v>
      </c>
      <c r="G18" s="233">
        <v>0</v>
      </c>
      <c r="H18" s="172"/>
      <c r="I18" s="172"/>
      <c r="K18" s="172"/>
      <c r="L18" s="172"/>
    </row>
    <row r="19" spans="1:12" s="52" customFormat="1" ht="23.1" customHeight="1">
      <c r="B19" s="239" t="s">
        <v>68</v>
      </c>
      <c r="C19" s="414">
        <v>0</v>
      </c>
      <c r="D19" s="414">
        <v>0</v>
      </c>
      <c r="E19" s="414">
        <v>0</v>
      </c>
      <c r="F19" s="233">
        <v>0</v>
      </c>
      <c r="G19" s="233">
        <v>0</v>
      </c>
      <c r="H19" s="172"/>
      <c r="I19" s="172"/>
      <c r="K19" s="172"/>
      <c r="L19" s="172"/>
    </row>
    <row r="20" spans="1:12" s="42" customFormat="1" ht="23.1" customHeight="1">
      <c r="A20" s="291" t="s">
        <v>70</v>
      </c>
      <c r="C20" s="393">
        <v>202771.37</v>
      </c>
      <c r="D20" s="393">
        <v>223794.18</v>
      </c>
      <c r="E20" s="393">
        <v>635455.92000000004</v>
      </c>
      <c r="F20" s="395">
        <v>126.85962091718901</v>
      </c>
      <c r="G20" s="395">
        <v>120.30926111856699</v>
      </c>
      <c r="H20" s="172"/>
      <c r="I20" s="251"/>
      <c r="J20" s="169"/>
      <c r="K20" s="251"/>
      <c r="L20" s="251"/>
    </row>
    <row r="21" spans="1:12" s="52" customFormat="1" ht="23.1" customHeight="1">
      <c r="A21" s="291" t="s">
        <v>158</v>
      </c>
      <c r="B21" s="42"/>
      <c r="C21" s="393">
        <v>45713.56</v>
      </c>
      <c r="D21" s="393">
        <v>54797.22</v>
      </c>
      <c r="E21" s="393">
        <v>147704.69</v>
      </c>
      <c r="F21" s="395">
        <v>123.763321170095</v>
      </c>
      <c r="G21" s="395">
        <v>111.76989758737299</v>
      </c>
      <c r="H21" s="172"/>
      <c r="I21" s="251"/>
      <c r="J21" s="169"/>
      <c r="K21" s="251"/>
      <c r="L21" s="251"/>
    </row>
    <row r="22" spans="1:12" s="87" customFormat="1" ht="9" customHeight="1">
      <c r="A22" s="223"/>
      <c r="B22" s="223"/>
      <c r="C22" s="223"/>
      <c r="D22" s="223"/>
      <c r="E22" s="223"/>
      <c r="F22" s="223"/>
      <c r="G22" s="223"/>
    </row>
  </sheetData>
  <mergeCells count="9">
    <mergeCell ref="A1:G1"/>
    <mergeCell ref="F3:F7"/>
    <mergeCell ref="G3:G7"/>
    <mergeCell ref="A9:B9"/>
    <mergeCell ref="A3:B7"/>
    <mergeCell ref="C3:C7"/>
    <mergeCell ref="D3:D7"/>
    <mergeCell ref="E3:E7"/>
    <mergeCell ref="E2:G2"/>
  </mergeCells>
  <printOptions horizontalCentered="1"/>
  <pageMargins left="1.1811023622047245" right="0.59055118110236227" top="0.78740157480314965" bottom="0.78740157480314965" header="0.31496062992125984" footer="0.31496062992125984"/>
  <pageSetup paperSize="9" scale="95" firstPageNumber="24" fitToHeight="0" orientation="portrait" useFirstPageNumber="1" r:id="rId1"/>
  <headerFooter alignWithMargins="0">
    <oddHeader>&amp;C&amp;"Times New Roman,Regular"&amp;12 &amp;P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K29"/>
  <sheetViews>
    <sheetView topLeftCell="A10" zoomScaleNormal="100" workbookViewId="0">
      <selection activeCell="H15" sqref="H15"/>
    </sheetView>
  </sheetViews>
  <sheetFormatPr defaultRowHeight="12.75"/>
  <cols>
    <col min="1" max="1" width="1.85546875" style="2" customWidth="1"/>
    <col min="2" max="2" width="46.85546875" style="2" customWidth="1"/>
    <col min="3" max="4" width="9.7109375" style="2" customWidth="1"/>
    <col min="5" max="5" width="10.140625" style="2" bestFit="1" customWidth="1"/>
    <col min="6" max="7" width="9.7109375" style="2" customWidth="1"/>
    <col min="8" max="16384" width="9.140625" style="2"/>
  </cols>
  <sheetData>
    <row r="1" spans="1:11" ht="53.25" customHeight="1">
      <c r="A1" s="459" t="s">
        <v>281</v>
      </c>
      <c r="B1" s="459"/>
      <c r="C1" s="459"/>
      <c r="D1" s="459"/>
      <c r="E1" s="459"/>
      <c r="F1" s="459"/>
      <c r="G1" s="459"/>
    </row>
    <row r="2" spans="1:11" ht="20.100000000000001" customHeight="1">
      <c r="A2" s="37"/>
      <c r="B2" s="37"/>
      <c r="C2" s="37"/>
      <c r="D2" s="37"/>
      <c r="E2" s="37"/>
      <c r="G2" s="43"/>
    </row>
    <row r="3" spans="1:11" s="52" customFormat="1" ht="12.75" customHeight="1">
      <c r="A3" s="439"/>
      <c r="B3" s="439"/>
      <c r="C3" s="441" t="s">
        <v>303</v>
      </c>
      <c r="D3" s="441" t="s">
        <v>302</v>
      </c>
      <c r="E3" s="441" t="s">
        <v>301</v>
      </c>
      <c r="F3" s="436" t="s">
        <v>300</v>
      </c>
      <c r="G3" s="436" t="s">
        <v>299</v>
      </c>
    </row>
    <row r="4" spans="1:11" s="52" customFormat="1" ht="12.75" customHeight="1">
      <c r="A4" s="440"/>
      <c r="B4" s="440"/>
      <c r="C4" s="442"/>
      <c r="D4" s="442"/>
      <c r="E4" s="442"/>
      <c r="F4" s="437"/>
      <c r="G4" s="437"/>
    </row>
    <row r="5" spans="1:11" s="52" customFormat="1" ht="12.75" customHeight="1">
      <c r="A5" s="440"/>
      <c r="B5" s="440"/>
      <c r="C5" s="442"/>
      <c r="D5" s="442"/>
      <c r="E5" s="442"/>
      <c r="F5" s="437"/>
      <c r="G5" s="437"/>
    </row>
    <row r="6" spans="1:11" s="52" customFormat="1" ht="12.75" customHeight="1">
      <c r="A6" s="440"/>
      <c r="B6" s="440"/>
      <c r="C6" s="442"/>
      <c r="D6" s="442"/>
      <c r="E6" s="442"/>
      <c r="F6" s="437"/>
      <c r="G6" s="437"/>
    </row>
    <row r="7" spans="1:11" s="52" customFormat="1" ht="57.75" customHeight="1">
      <c r="A7" s="440"/>
      <c r="B7" s="440"/>
      <c r="C7" s="443"/>
      <c r="D7" s="443"/>
      <c r="E7" s="443"/>
      <c r="F7" s="438"/>
      <c r="G7" s="438"/>
    </row>
    <row r="8" spans="1:11" s="60" customFormat="1" ht="15.75" customHeight="1">
      <c r="B8" s="154"/>
      <c r="C8" s="155"/>
      <c r="D8" s="155"/>
      <c r="E8" s="155"/>
      <c r="F8" s="155"/>
      <c r="G8" s="155"/>
    </row>
    <row r="9" spans="1:11" s="52" customFormat="1" ht="23.1" customHeight="1">
      <c r="A9" s="292" t="s">
        <v>171</v>
      </c>
      <c r="B9" s="55"/>
      <c r="C9" s="397">
        <f>+C12</f>
        <v>2704.808</v>
      </c>
      <c r="D9" s="397">
        <f t="shared" ref="D9:E9" si="0">+D12</f>
        <v>2696.047</v>
      </c>
      <c r="E9" s="397">
        <f t="shared" si="0"/>
        <v>8446.3179999999993</v>
      </c>
      <c r="F9" s="402">
        <v>113.688187463289</v>
      </c>
      <c r="G9" s="402">
        <v>115.20056660359199</v>
      </c>
      <c r="K9" s="172"/>
    </row>
    <row r="10" spans="1:11" s="52" customFormat="1" ht="23.1" customHeight="1">
      <c r="A10" s="57"/>
      <c r="B10" s="293" t="s">
        <v>8</v>
      </c>
      <c r="C10" s="398"/>
      <c r="D10" s="398"/>
      <c r="E10" s="398"/>
      <c r="F10" s="398"/>
      <c r="G10" s="398"/>
      <c r="K10" s="172"/>
    </row>
    <row r="11" spans="1:11" s="52" customFormat="1" ht="23.1" customHeight="1">
      <c r="A11" s="58"/>
      <c r="B11" s="294" t="s">
        <v>11</v>
      </c>
      <c r="C11" s="399">
        <v>0</v>
      </c>
      <c r="D11" s="399">
        <v>0</v>
      </c>
      <c r="E11" s="399">
        <v>0</v>
      </c>
      <c r="F11" s="399">
        <v>0</v>
      </c>
      <c r="G11" s="399">
        <v>0</v>
      </c>
      <c r="K11" s="172"/>
    </row>
    <row r="12" spans="1:11" s="52" customFormat="1" ht="23.1" customHeight="1">
      <c r="A12" s="58"/>
      <c r="B12" s="294" t="s">
        <v>12</v>
      </c>
      <c r="C12" s="391">
        <f>+SUM(C15:C16)</f>
        <v>2704.808</v>
      </c>
      <c r="D12" s="391">
        <f t="shared" ref="D12:E12" si="1">+SUM(D15:D16)</f>
        <v>2696.047</v>
      </c>
      <c r="E12" s="391">
        <f t="shared" si="1"/>
        <v>8446.3179999999993</v>
      </c>
      <c r="F12" s="403">
        <v>113.688187463289</v>
      </c>
      <c r="G12" s="403">
        <v>115.20056660359199</v>
      </c>
      <c r="K12" s="172"/>
    </row>
    <row r="13" spans="1:11" s="52" customFormat="1" ht="23.1" customHeight="1">
      <c r="A13" s="58"/>
      <c r="B13" s="10" t="s">
        <v>15</v>
      </c>
      <c r="C13" s="399">
        <v>0</v>
      </c>
      <c r="D13" s="399">
        <v>0</v>
      </c>
      <c r="E13" s="399">
        <v>0</v>
      </c>
      <c r="F13" s="399">
        <v>0</v>
      </c>
      <c r="G13" s="399">
        <v>0</v>
      </c>
      <c r="K13" s="172"/>
    </row>
    <row r="14" spans="1:11" s="52" customFormat="1" ht="23.1" customHeight="1">
      <c r="A14" s="59"/>
      <c r="B14" s="293" t="s">
        <v>9</v>
      </c>
      <c r="C14" s="400"/>
      <c r="D14" s="400"/>
      <c r="E14" s="400"/>
      <c r="F14" s="398"/>
      <c r="G14" s="398"/>
      <c r="K14" s="172"/>
    </row>
    <row r="15" spans="1:11" s="52" customFormat="1" ht="23.1" customHeight="1">
      <c r="A15" s="58"/>
      <c r="B15" s="294" t="s">
        <v>10</v>
      </c>
      <c r="C15" s="391">
        <v>2417.7809999999999</v>
      </c>
      <c r="D15" s="391">
        <v>2402.6469999999999</v>
      </c>
      <c r="E15" s="391">
        <v>7576.4639999999999</v>
      </c>
      <c r="F15" s="403">
        <v>114.221318548893</v>
      </c>
      <c r="G15" s="403">
        <v>116.514540897757</v>
      </c>
      <c r="K15" s="172"/>
    </row>
    <row r="16" spans="1:11" s="52" customFormat="1" ht="23.1" customHeight="1">
      <c r="A16" s="55"/>
      <c r="B16" s="294" t="s">
        <v>16</v>
      </c>
      <c r="C16" s="400">
        <v>287.02699999999999</v>
      </c>
      <c r="D16" s="400">
        <v>293.39999999999998</v>
      </c>
      <c r="E16" s="400">
        <v>869.85400000000004</v>
      </c>
      <c r="F16" s="403">
        <v>109.502630252101</v>
      </c>
      <c r="G16" s="403">
        <v>104.89778879606</v>
      </c>
      <c r="K16" s="172"/>
    </row>
    <row r="17" spans="1:11" s="52" customFormat="1" ht="23.1" customHeight="1">
      <c r="A17" s="55"/>
      <c r="B17" s="294" t="s">
        <v>17</v>
      </c>
      <c r="C17" s="399">
        <v>0</v>
      </c>
      <c r="D17" s="399">
        <v>0</v>
      </c>
      <c r="E17" s="399">
        <v>0</v>
      </c>
      <c r="F17" s="399">
        <v>0</v>
      </c>
      <c r="G17" s="399">
        <v>0</v>
      </c>
      <c r="K17" s="172"/>
    </row>
    <row r="18" spans="1:11" s="52" customFormat="1" ht="23.1" customHeight="1">
      <c r="A18" s="292" t="s">
        <v>172</v>
      </c>
      <c r="C18" s="401">
        <f>+C21</f>
        <v>68833.509999999995</v>
      </c>
      <c r="D18" s="401">
        <f t="shared" ref="D18:E18" si="2">+D21</f>
        <v>62720.163999999997</v>
      </c>
      <c r="E18" s="401">
        <f t="shared" si="2"/>
        <v>200764.394</v>
      </c>
      <c r="F18" s="404">
        <v>124.433588416669</v>
      </c>
      <c r="G18" s="404">
        <v>120.929271573758</v>
      </c>
      <c r="K18" s="172"/>
    </row>
    <row r="19" spans="1:11" s="52" customFormat="1" ht="23.1" customHeight="1">
      <c r="B19" s="56" t="s">
        <v>8</v>
      </c>
      <c r="C19" s="400"/>
      <c r="D19" s="392"/>
      <c r="E19" s="392"/>
      <c r="F19" s="403"/>
      <c r="G19" s="403"/>
      <c r="K19" s="172"/>
    </row>
    <row r="20" spans="1:11" s="52" customFormat="1" ht="23.1" customHeight="1">
      <c r="B20" s="294" t="s">
        <v>11</v>
      </c>
      <c r="C20" s="399">
        <v>0</v>
      </c>
      <c r="D20" s="399">
        <v>0</v>
      </c>
      <c r="E20" s="399">
        <v>0</v>
      </c>
      <c r="F20" s="399">
        <v>0</v>
      </c>
      <c r="G20" s="399">
        <v>0</v>
      </c>
      <c r="K20" s="172"/>
    </row>
    <row r="21" spans="1:11" s="52" customFormat="1" ht="23.1" customHeight="1">
      <c r="B21" s="294" t="s">
        <v>12</v>
      </c>
      <c r="C21" s="391">
        <f>+SUM(C24:C26)</f>
        <v>68833.509999999995</v>
      </c>
      <c r="D21" s="391">
        <f t="shared" ref="D21:E21" si="3">+SUM(D24:D26)</f>
        <v>62720.163999999997</v>
      </c>
      <c r="E21" s="391">
        <f t="shared" si="3"/>
        <v>200764.394</v>
      </c>
      <c r="F21" s="403">
        <v>124.433588416669</v>
      </c>
      <c r="G21" s="403">
        <v>120.929271573758</v>
      </c>
      <c r="K21" s="172"/>
    </row>
    <row r="22" spans="1:11" s="52" customFormat="1" ht="23.1" customHeight="1">
      <c r="B22" s="10" t="s">
        <v>15</v>
      </c>
      <c r="C22" s="399">
        <v>0</v>
      </c>
      <c r="D22" s="399">
        <v>0</v>
      </c>
      <c r="E22" s="399">
        <v>0</v>
      </c>
      <c r="F22" s="399">
        <v>0</v>
      </c>
      <c r="G22" s="399">
        <v>0</v>
      </c>
      <c r="K22" s="172"/>
    </row>
    <row r="23" spans="1:11" s="52" customFormat="1" ht="23.1" customHeight="1">
      <c r="B23" s="293" t="s">
        <v>9</v>
      </c>
      <c r="C23" s="392"/>
      <c r="D23" s="392"/>
      <c r="E23" s="392"/>
      <c r="F23" s="403"/>
      <c r="G23" s="403"/>
      <c r="K23" s="172"/>
    </row>
    <row r="24" spans="1:11" s="52" customFormat="1" ht="23.1" customHeight="1">
      <c r="B24" s="294" t="s">
        <v>10</v>
      </c>
      <c r="C24" s="391">
        <v>66527.649999999994</v>
      </c>
      <c r="D24" s="391">
        <v>60407.385999999999</v>
      </c>
      <c r="E24" s="391">
        <v>193750.28200000001</v>
      </c>
      <c r="F24" s="403">
        <v>125.04612574202321</v>
      </c>
      <c r="G24" s="403">
        <v>121.6409223715773</v>
      </c>
      <c r="K24" s="172"/>
    </row>
    <row r="25" spans="1:11" s="52" customFormat="1" ht="23.1" customHeight="1">
      <c r="B25" s="294" t="s">
        <v>16</v>
      </c>
      <c r="C25" s="391">
        <v>2305.86</v>
      </c>
      <c r="D25" s="391">
        <v>2312.7780000000002</v>
      </c>
      <c r="E25" s="391">
        <v>7014.112000000001</v>
      </c>
      <c r="F25" s="403">
        <v>110.3151717523193</v>
      </c>
      <c r="G25" s="403">
        <v>104.09922102180099</v>
      </c>
      <c r="K25" s="172"/>
    </row>
    <row r="26" spans="1:11" s="52" customFormat="1" ht="23.1" customHeight="1">
      <c r="B26" s="10" t="s">
        <v>17</v>
      </c>
      <c r="C26" s="399">
        <v>0</v>
      </c>
      <c r="D26" s="399">
        <v>0</v>
      </c>
      <c r="E26" s="399">
        <v>0</v>
      </c>
      <c r="F26" s="399">
        <v>0</v>
      </c>
      <c r="G26" s="399">
        <v>0</v>
      </c>
    </row>
    <row r="27" spans="1:11" s="87" customFormat="1" ht="9" customHeight="1">
      <c r="A27" s="223"/>
      <c r="B27" s="223"/>
      <c r="C27" s="223"/>
      <c r="D27" s="223"/>
      <c r="E27" s="223"/>
      <c r="F27" s="223"/>
      <c r="G27" s="223"/>
    </row>
    <row r="28" spans="1:11" ht="15">
      <c r="C28" s="38"/>
      <c r="D28" s="54"/>
      <c r="E28" s="38"/>
      <c r="F28" s="38"/>
      <c r="G28" s="38"/>
    </row>
    <row r="29" spans="1:11">
      <c r="E29" s="41"/>
    </row>
  </sheetData>
  <mergeCells count="7">
    <mergeCell ref="A1:G1"/>
    <mergeCell ref="A3:B7"/>
    <mergeCell ref="C3:C7"/>
    <mergeCell ref="E3:E7"/>
    <mergeCell ref="D3:D7"/>
    <mergeCell ref="G3:G7"/>
    <mergeCell ref="F3:F7"/>
  </mergeCells>
  <printOptions horizontalCentered="1"/>
  <pageMargins left="1.1811023622047245" right="0.59055118110236227" top="0.78740157480314965" bottom="0.78740157480314965" header="0.31496062992125984" footer="0.31496062992125984"/>
  <pageSetup paperSize="9" scale="86" firstPageNumber="24" fitToHeight="0" orientation="portrait" useFirstPageNumber="1" r:id="rId1"/>
  <headerFooter alignWithMargins="0">
    <oddHeader>&amp;C&amp;"Times New Roman,Regular"&amp;12 &amp;P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K27"/>
  <sheetViews>
    <sheetView topLeftCell="A13" zoomScaleNormal="100" workbookViewId="0">
      <selection activeCell="H15" sqref="H15"/>
    </sheetView>
  </sheetViews>
  <sheetFormatPr defaultRowHeight="12.75"/>
  <cols>
    <col min="1" max="1" width="2.85546875" style="2" customWidth="1"/>
    <col min="2" max="2" width="41.7109375" style="2" customWidth="1"/>
    <col min="3" max="7" width="9.7109375" style="2" customWidth="1"/>
    <col min="8" max="16384" width="9.140625" style="2"/>
  </cols>
  <sheetData>
    <row r="1" spans="1:11" ht="53.25" customHeight="1">
      <c r="A1" s="459" t="s">
        <v>282</v>
      </c>
      <c r="B1" s="459"/>
      <c r="C1" s="459"/>
      <c r="D1" s="459"/>
      <c r="E1" s="459"/>
      <c r="F1" s="459"/>
      <c r="G1" s="459"/>
    </row>
    <row r="2" spans="1:11" ht="20.100000000000001" customHeight="1">
      <c r="A2" s="37"/>
      <c r="B2" s="37"/>
      <c r="C2" s="37"/>
      <c r="D2" s="37"/>
      <c r="E2" s="37"/>
    </row>
    <row r="3" spans="1:11" s="52" customFormat="1" ht="16.5" customHeight="1">
      <c r="A3" s="439"/>
      <c r="B3" s="439"/>
      <c r="C3" s="441" t="s">
        <v>303</v>
      </c>
      <c r="D3" s="441" t="s">
        <v>302</v>
      </c>
      <c r="E3" s="441" t="s">
        <v>301</v>
      </c>
      <c r="F3" s="436" t="s">
        <v>300</v>
      </c>
      <c r="G3" s="436" t="s">
        <v>299</v>
      </c>
    </row>
    <row r="4" spans="1:11" s="52" customFormat="1" ht="16.5" customHeight="1">
      <c r="A4" s="440"/>
      <c r="B4" s="440"/>
      <c r="C4" s="442"/>
      <c r="D4" s="442"/>
      <c r="E4" s="442"/>
      <c r="F4" s="437"/>
      <c r="G4" s="437"/>
    </row>
    <row r="5" spans="1:11" s="52" customFormat="1" ht="16.5" customHeight="1">
      <c r="A5" s="440"/>
      <c r="B5" s="440"/>
      <c r="C5" s="442"/>
      <c r="D5" s="442"/>
      <c r="E5" s="442"/>
      <c r="F5" s="437"/>
      <c r="G5" s="437"/>
    </row>
    <row r="6" spans="1:11" s="52" customFormat="1" ht="16.5" customHeight="1">
      <c r="A6" s="440"/>
      <c r="B6" s="440"/>
      <c r="C6" s="442"/>
      <c r="D6" s="442"/>
      <c r="E6" s="442"/>
      <c r="F6" s="437"/>
      <c r="G6" s="437"/>
    </row>
    <row r="7" spans="1:11" s="52" customFormat="1" ht="38.25" customHeight="1">
      <c r="A7" s="440"/>
      <c r="B7" s="440"/>
      <c r="C7" s="443"/>
      <c r="D7" s="443"/>
      <c r="E7" s="443"/>
      <c r="F7" s="438"/>
      <c r="G7" s="438"/>
    </row>
    <row r="8" spans="1:11" s="60" customFormat="1" ht="15.75" customHeight="1">
      <c r="B8" s="154"/>
      <c r="C8" s="155"/>
      <c r="D8" s="155"/>
      <c r="E8" s="155"/>
      <c r="F8" s="155"/>
      <c r="G8" s="155"/>
    </row>
    <row r="9" spans="1:11" s="52" customFormat="1" ht="23.1" customHeight="1">
      <c r="A9" s="292" t="s">
        <v>164</v>
      </c>
      <c r="B9" s="55"/>
      <c r="C9" s="397">
        <f>+C12</f>
        <v>1590.2719999999999</v>
      </c>
      <c r="D9" s="397">
        <f t="shared" ref="D9:E9" si="0">+D12</f>
        <v>1708.625</v>
      </c>
      <c r="E9" s="397">
        <f t="shared" si="0"/>
        <v>5105.3250000000007</v>
      </c>
      <c r="F9" s="408">
        <v>104.491472437862</v>
      </c>
      <c r="G9" s="408">
        <v>101.61072497107099</v>
      </c>
    </row>
    <row r="10" spans="1:11" s="52" customFormat="1" ht="23.1" customHeight="1">
      <c r="A10" s="295"/>
      <c r="B10" s="293" t="s">
        <v>8</v>
      </c>
      <c r="C10" s="398"/>
      <c r="D10" s="398"/>
      <c r="E10" s="398"/>
      <c r="F10" s="398"/>
      <c r="G10" s="398"/>
    </row>
    <row r="11" spans="1:11" s="52" customFormat="1" ht="23.1" customHeight="1">
      <c r="A11" s="296"/>
      <c r="B11" s="294" t="s">
        <v>11</v>
      </c>
      <c r="C11" s="399">
        <v>0</v>
      </c>
      <c r="D11" s="399">
        <v>0</v>
      </c>
      <c r="E11" s="399">
        <v>0</v>
      </c>
      <c r="F11" s="399">
        <v>0</v>
      </c>
      <c r="G11" s="399">
        <v>0</v>
      </c>
    </row>
    <row r="12" spans="1:11" s="52" customFormat="1" ht="23.1" customHeight="1">
      <c r="A12" s="296"/>
      <c r="B12" s="294" t="s">
        <v>12</v>
      </c>
      <c r="C12" s="391">
        <f>+SUM(C15:C17)</f>
        <v>1590.2719999999999</v>
      </c>
      <c r="D12" s="391">
        <f t="shared" ref="D12:E12" si="1">+SUM(D15:D17)</f>
        <v>1708.625</v>
      </c>
      <c r="E12" s="391">
        <f t="shared" si="1"/>
        <v>5105.3250000000007</v>
      </c>
      <c r="F12" s="409">
        <v>104.491472437862</v>
      </c>
      <c r="G12" s="409">
        <v>101.61072497107099</v>
      </c>
      <c r="J12" s="172"/>
      <c r="K12" s="172"/>
    </row>
    <row r="13" spans="1:11" s="52" customFormat="1" ht="23.1" customHeight="1">
      <c r="A13" s="296"/>
      <c r="B13" s="10" t="s">
        <v>15</v>
      </c>
      <c r="C13" s="399">
        <v>0</v>
      </c>
      <c r="D13" s="399">
        <v>0</v>
      </c>
      <c r="E13" s="399">
        <v>0</v>
      </c>
      <c r="F13" s="399">
        <v>0</v>
      </c>
      <c r="G13" s="399">
        <v>0</v>
      </c>
      <c r="J13" s="172"/>
      <c r="K13" s="172"/>
    </row>
    <row r="14" spans="1:11" s="52" customFormat="1" ht="23.1" customHeight="1">
      <c r="A14" s="297"/>
      <c r="B14" s="293" t="s">
        <v>9</v>
      </c>
      <c r="C14" s="400"/>
      <c r="D14" s="400"/>
      <c r="E14" s="400"/>
      <c r="F14" s="403"/>
      <c r="G14" s="403"/>
      <c r="J14" s="172"/>
      <c r="K14" s="172"/>
    </row>
    <row r="15" spans="1:11" s="52" customFormat="1" ht="23.1" customHeight="1">
      <c r="A15" s="296"/>
      <c r="B15" s="294" t="s">
        <v>10</v>
      </c>
      <c r="C15" s="391">
        <v>817.274</v>
      </c>
      <c r="D15" s="391">
        <v>838.94899999999996</v>
      </c>
      <c r="E15" s="391">
        <v>2528.88</v>
      </c>
      <c r="F15" s="409">
        <v>106.33265061566213</v>
      </c>
      <c r="G15" s="409">
        <v>106.83205428262981</v>
      </c>
      <c r="J15" s="172"/>
      <c r="K15" s="172"/>
    </row>
    <row r="16" spans="1:11" s="52" customFormat="1" ht="23.1" customHeight="1">
      <c r="A16" s="298"/>
      <c r="B16" s="294" t="s">
        <v>16</v>
      </c>
      <c r="C16" s="391">
        <v>772.99800000000005</v>
      </c>
      <c r="D16" s="391">
        <v>869.67599999999993</v>
      </c>
      <c r="E16" s="391">
        <v>2576.4450000000002</v>
      </c>
      <c r="F16" s="409">
        <v>102.77366475383909</v>
      </c>
      <c r="G16" s="409">
        <v>96.9597475403027</v>
      </c>
      <c r="J16" s="172"/>
      <c r="K16" s="172"/>
    </row>
    <row r="17" spans="1:11" s="52" customFormat="1" ht="23.1" customHeight="1">
      <c r="A17" s="298"/>
      <c r="B17" s="10" t="s">
        <v>17</v>
      </c>
      <c r="C17" s="399">
        <v>0</v>
      </c>
      <c r="D17" s="399">
        <v>0</v>
      </c>
      <c r="E17" s="399">
        <v>0</v>
      </c>
      <c r="F17" s="399">
        <v>0</v>
      </c>
      <c r="G17" s="399">
        <v>0</v>
      </c>
      <c r="K17" s="172"/>
    </row>
    <row r="18" spans="1:11" s="52" customFormat="1" ht="23.1" customHeight="1">
      <c r="A18" s="299" t="s">
        <v>165</v>
      </c>
      <c r="C18" s="397">
        <f>+C21</f>
        <v>70233.771000000008</v>
      </c>
      <c r="D18" s="397">
        <f t="shared" ref="D18:E18" si="2">+D21</f>
        <v>77293.879000000001</v>
      </c>
      <c r="E18" s="397">
        <f t="shared" si="2"/>
        <v>227892.58600000001</v>
      </c>
      <c r="F18" s="408">
        <v>113.48943996670494</v>
      </c>
      <c r="G18" s="408">
        <v>104.02426066094552</v>
      </c>
      <c r="J18" s="172"/>
      <c r="K18" s="172"/>
    </row>
    <row r="19" spans="1:11" s="52" customFormat="1" ht="23.1" customHeight="1">
      <c r="A19" s="10"/>
      <c r="B19" s="293" t="s">
        <v>8</v>
      </c>
      <c r="C19" s="400"/>
      <c r="D19" s="400"/>
      <c r="E19" s="400"/>
      <c r="F19" s="403"/>
      <c r="G19" s="404"/>
      <c r="K19" s="172"/>
    </row>
    <row r="20" spans="1:11" s="52" customFormat="1" ht="23.1" customHeight="1">
      <c r="A20" s="10"/>
      <c r="B20" s="294" t="s">
        <v>11</v>
      </c>
      <c r="C20" s="399">
        <v>0</v>
      </c>
      <c r="D20" s="399">
        <v>0</v>
      </c>
      <c r="E20" s="399">
        <v>0</v>
      </c>
      <c r="F20" s="399">
        <v>0</v>
      </c>
      <c r="G20" s="399">
        <v>0</v>
      </c>
      <c r="K20" s="172"/>
    </row>
    <row r="21" spans="1:11" s="52" customFormat="1" ht="23.1" customHeight="1">
      <c r="A21" s="10"/>
      <c r="B21" s="294" t="s">
        <v>12</v>
      </c>
      <c r="C21" s="391">
        <f>+SUM(C24:C25)</f>
        <v>70233.771000000008</v>
      </c>
      <c r="D21" s="391">
        <f t="shared" ref="D21:E21" si="3">+SUM(D24:D25)</f>
        <v>77293.879000000001</v>
      </c>
      <c r="E21" s="391">
        <f t="shared" si="3"/>
        <v>227892.58600000001</v>
      </c>
      <c r="F21" s="409">
        <v>113.48943996670494</v>
      </c>
      <c r="G21" s="409">
        <v>104.02426066094552</v>
      </c>
      <c r="J21" s="172"/>
      <c r="K21" s="172"/>
    </row>
    <row r="22" spans="1:11" s="52" customFormat="1" ht="23.1" customHeight="1">
      <c r="A22" s="10"/>
      <c r="B22" s="10" t="s">
        <v>15</v>
      </c>
      <c r="C22" s="399">
        <v>0</v>
      </c>
      <c r="D22" s="399">
        <v>0</v>
      </c>
      <c r="E22" s="399">
        <v>0</v>
      </c>
      <c r="F22" s="399">
        <v>0</v>
      </c>
      <c r="G22" s="399">
        <v>0</v>
      </c>
      <c r="J22" s="172"/>
      <c r="K22" s="172"/>
    </row>
    <row r="23" spans="1:11" s="52" customFormat="1" ht="23.1" customHeight="1">
      <c r="A23" s="10"/>
      <c r="B23" s="293" t="s">
        <v>9</v>
      </c>
      <c r="C23" s="392"/>
      <c r="D23" s="392"/>
      <c r="E23" s="392"/>
      <c r="F23" s="409"/>
      <c r="G23" s="409"/>
      <c r="J23" s="172"/>
      <c r="K23" s="172"/>
    </row>
    <row r="24" spans="1:11" s="52" customFormat="1" ht="23.1" customHeight="1">
      <c r="A24" s="10"/>
      <c r="B24" s="294" t="s">
        <v>10</v>
      </c>
      <c r="C24" s="391">
        <v>22846.955999999998</v>
      </c>
      <c r="D24" s="391">
        <f>23705.381</f>
        <v>23705.381000000001</v>
      </c>
      <c r="E24" s="391">
        <v>69349.948000000004</v>
      </c>
      <c r="F24" s="409">
        <v>116.06363710933547</v>
      </c>
      <c r="G24" s="409">
        <v>109.65432198756572</v>
      </c>
      <c r="J24" s="172"/>
      <c r="K24" s="172"/>
    </row>
    <row r="25" spans="1:11" s="52" customFormat="1" ht="23.1" customHeight="1">
      <c r="A25" s="10"/>
      <c r="B25" s="294" t="s">
        <v>16</v>
      </c>
      <c r="C25" s="391">
        <v>47386.815000000002</v>
      </c>
      <c r="D25" s="391">
        <v>53588.498</v>
      </c>
      <c r="E25" s="391">
        <v>158542.63800000001</v>
      </c>
      <c r="F25" s="409">
        <v>112.47787115851237</v>
      </c>
      <c r="G25" s="409">
        <v>101.80457766275239</v>
      </c>
      <c r="J25" s="172"/>
      <c r="K25" s="172"/>
    </row>
    <row r="26" spans="1:11" s="52" customFormat="1" ht="23.1" customHeight="1">
      <c r="B26" s="10" t="s">
        <v>17</v>
      </c>
      <c r="C26" s="399">
        <v>0</v>
      </c>
      <c r="D26" s="399">
        <v>0</v>
      </c>
      <c r="E26" s="399">
        <v>0</v>
      </c>
      <c r="F26" s="399">
        <v>0</v>
      </c>
      <c r="G26" s="399">
        <v>0</v>
      </c>
    </row>
    <row r="27" spans="1:11" s="87" customFormat="1" ht="9" customHeight="1">
      <c r="A27" s="223"/>
      <c r="B27" s="223"/>
      <c r="C27" s="223"/>
      <c r="D27" s="223"/>
      <c r="E27" s="223"/>
      <c r="F27" s="223"/>
      <c r="G27" s="223"/>
    </row>
  </sheetData>
  <mergeCells count="7">
    <mergeCell ref="A1:G1"/>
    <mergeCell ref="G3:G7"/>
    <mergeCell ref="A3:B7"/>
    <mergeCell ref="C3:C7"/>
    <mergeCell ref="D3:D7"/>
    <mergeCell ref="E3:E7"/>
    <mergeCell ref="F3:F7"/>
  </mergeCells>
  <printOptions horizontalCentered="1"/>
  <pageMargins left="1.1811023622047245" right="0.59055118110236227" top="0.78740157480314965" bottom="0.78740157480314965" header="0.31496062992125984" footer="0.31496062992125984"/>
  <pageSetup paperSize="9" scale="90" firstPageNumber="24" fitToHeight="0" orientation="portrait" useFirstPageNumber="1" r:id="rId1"/>
  <headerFooter alignWithMargins="0">
    <oddHeader>&amp;C&amp;"Times New Roman,Regular"&amp;12 &amp;P</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L16"/>
  <sheetViews>
    <sheetView workbookViewId="0">
      <selection activeCell="I7" sqref="I7"/>
    </sheetView>
  </sheetViews>
  <sheetFormatPr defaultRowHeight="12.75"/>
  <cols>
    <col min="1" max="1" width="49.7109375" style="9" customWidth="1"/>
    <col min="2" max="2" width="13.140625" style="9" bestFit="1" customWidth="1"/>
    <col min="3" max="5" width="11.28515625" style="9" customWidth="1"/>
    <col min="6" max="6" width="9.140625" style="9"/>
    <col min="7" max="7" width="9.5703125" style="9" bestFit="1" customWidth="1"/>
    <col min="8" max="16384" width="9.140625" style="9"/>
  </cols>
  <sheetData>
    <row r="1" spans="1:12" ht="53.25" customHeight="1">
      <c r="A1" s="460" t="s">
        <v>381</v>
      </c>
      <c r="B1" s="460"/>
      <c r="C1" s="460"/>
      <c r="D1" s="460"/>
      <c r="E1" s="460"/>
    </row>
    <row r="2" spans="1:12" s="137" customFormat="1" ht="20.100000000000001" customHeight="1">
      <c r="C2" s="432" t="s">
        <v>23</v>
      </c>
      <c r="D2" s="432"/>
      <c r="E2" s="432"/>
    </row>
    <row r="3" spans="1:12" s="53" customFormat="1" ht="108.75" customHeight="1">
      <c r="A3" s="152"/>
      <c r="B3" s="15" t="s">
        <v>376</v>
      </c>
      <c r="C3" s="174" t="s">
        <v>382</v>
      </c>
      <c r="D3" s="15" t="s">
        <v>305</v>
      </c>
      <c r="E3" s="15" t="s">
        <v>304</v>
      </c>
      <c r="G3" s="175"/>
    </row>
    <row r="4" spans="1:12" s="60" customFormat="1" ht="15.75" customHeight="1">
      <c r="B4" s="154"/>
      <c r="C4" s="155"/>
      <c r="D4" s="155"/>
      <c r="E4" s="155"/>
      <c r="F4" s="155"/>
    </row>
    <row r="5" spans="1:12" s="110" customFormat="1" ht="23.1" customHeight="1">
      <c r="A5" s="300" t="s">
        <v>137</v>
      </c>
      <c r="B5" s="301">
        <f>+B6+B10</f>
        <v>24520000</v>
      </c>
      <c r="C5" s="301">
        <f>+C6+C10</f>
        <v>7501747.7837610003</v>
      </c>
      <c r="D5" s="300">
        <v>30.594403685811599</v>
      </c>
      <c r="E5" s="300">
        <v>83.516419698696794</v>
      </c>
      <c r="F5" s="300"/>
      <c r="G5" s="302"/>
      <c r="H5" s="303"/>
      <c r="I5" s="304"/>
      <c r="J5" s="304"/>
      <c r="K5" s="304"/>
      <c r="L5" s="304"/>
    </row>
    <row r="6" spans="1:12" s="110" customFormat="1" ht="23.1" customHeight="1">
      <c r="A6" s="310" t="s">
        <v>135</v>
      </c>
      <c r="B6" s="412">
        <v>20370000</v>
      </c>
      <c r="C6" s="301">
        <v>6341337.6123989997</v>
      </c>
      <c r="D6" s="300">
        <v>31.1307688384831</v>
      </c>
      <c r="E6" s="300">
        <v>79.558065518260506</v>
      </c>
      <c r="F6" s="300"/>
      <c r="G6" s="306"/>
      <c r="H6" s="303"/>
    </row>
    <row r="7" spans="1:12" s="110" customFormat="1" ht="23.1" customHeight="1">
      <c r="A7" s="311" t="s">
        <v>363</v>
      </c>
      <c r="B7" s="301"/>
      <c r="C7" s="301"/>
      <c r="D7" s="300"/>
      <c r="E7" s="300"/>
      <c r="F7" s="300"/>
      <c r="G7" s="306"/>
      <c r="H7" s="303"/>
    </row>
    <row r="8" spans="1:12" s="110" customFormat="1" ht="23.1" customHeight="1">
      <c r="A8" s="309" t="s">
        <v>362</v>
      </c>
      <c r="B8" s="413">
        <v>4600000</v>
      </c>
      <c r="C8" s="307">
        <v>527947.204852</v>
      </c>
      <c r="D8" s="308">
        <v>11.4771131489565</v>
      </c>
      <c r="E8" s="308">
        <v>15.760013898230699</v>
      </c>
      <c r="F8" s="300"/>
      <c r="G8" s="306"/>
      <c r="H8" s="303"/>
    </row>
    <row r="9" spans="1:12" s="110" customFormat="1" ht="23.1" customHeight="1">
      <c r="A9" s="309" t="s">
        <v>364</v>
      </c>
      <c r="B9" s="413">
        <v>2170000</v>
      </c>
      <c r="C9" s="307">
        <v>498415.42846899998</v>
      </c>
      <c r="D9" s="308">
        <v>22.968452924838701</v>
      </c>
      <c r="E9" s="308">
        <v>89.527363220965697</v>
      </c>
      <c r="F9" s="300"/>
      <c r="G9" s="306"/>
      <c r="H9" s="303"/>
    </row>
    <row r="10" spans="1:12" s="110" customFormat="1" ht="23.1" customHeight="1">
      <c r="A10" s="310" t="s">
        <v>136</v>
      </c>
      <c r="B10" s="412">
        <v>4150000</v>
      </c>
      <c r="C10" s="301">
        <v>1160410.1713620001</v>
      </c>
      <c r="D10" s="300">
        <v>27.961690876192801</v>
      </c>
      <c r="E10" s="300">
        <v>114.703671259964</v>
      </c>
      <c r="F10" s="308"/>
      <c r="G10" s="306"/>
      <c r="H10" s="303"/>
    </row>
    <row r="11" spans="1:12" s="110" customFormat="1" ht="23.1" customHeight="1">
      <c r="A11" s="301" t="s">
        <v>145</v>
      </c>
      <c r="B11" s="412">
        <v>22453300</v>
      </c>
      <c r="C11" s="301">
        <v>6312240.2651650002</v>
      </c>
      <c r="D11" s="300">
        <v>28.112750754521599</v>
      </c>
      <c r="E11" s="300">
        <v>73.430961408062601</v>
      </c>
      <c r="F11" s="301"/>
      <c r="G11" s="306"/>
      <c r="H11" s="303"/>
    </row>
    <row r="12" spans="1:12" s="110" customFormat="1" ht="23.1" customHeight="1">
      <c r="A12" s="301" t="s">
        <v>134</v>
      </c>
      <c r="B12" s="412">
        <v>15919884</v>
      </c>
      <c r="C12" s="301">
        <v>4980373.5923309997</v>
      </c>
      <c r="D12" s="300">
        <v>31.283981669282301</v>
      </c>
      <c r="E12" s="300">
        <v>47.850202248906598</v>
      </c>
      <c r="F12" s="301"/>
      <c r="G12" s="306"/>
      <c r="H12" s="303"/>
    </row>
    <row r="13" spans="1:12" s="87" customFormat="1" ht="9" customHeight="1">
      <c r="A13" s="223"/>
      <c r="B13" s="223"/>
      <c r="C13" s="223"/>
      <c r="D13" s="223"/>
      <c r="E13" s="223"/>
    </row>
    <row r="14" spans="1:12">
      <c r="B14" s="69"/>
      <c r="C14" s="69"/>
      <c r="E14" s="69"/>
    </row>
    <row r="16" spans="1:12">
      <c r="D16" s="70"/>
    </row>
  </sheetData>
  <mergeCells count="2">
    <mergeCell ref="C2:E2"/>
    <mergeCell ref="A1:E1"/>
  </mergeCells>
  <phoneticPr fontId="4" type="noConversion"/>
  <printOptions horizontalCentered="1"/>
  <pageMargins left="1.1811023622047245" right="0.59055118110236227" top="0.78740157480314965" bottom="0.78740157480314965" header="0.31496062992125984" footer="0.31496062992125984"/>
  <pageSetup paperSize="9" scale="87" firstPageNumber="24" fitToHeight="0" orientation="portrait" useFirstPageNumber="1" r:id="rId1"/>
  <headerFooter alignWithMargins="0">
    <oddHeader>&amp;C&amp;"Times New Roman,Regular"&amp;12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K21"/>
  <sheetViews>
    <sheetView workbookViewId="0">
      <selection activeCell="H8" sqref="H8"/>
    </sheetView>
  </sheetViews>
  <sheetFormatPr defaultRowHeight="15"/>
  <cols>
    <col min="1" max="1" width="36.5703125" style="68" customWidth="1"/>
    <col min="2" max="2" width="13.7109375" style="137" bestFit="1" customWidth="1"/>
    <col min="3" max="5" width="11.28515625" style="137" customWidth="1"/>
    <col min="6" max="6" width="10.7109375" style="68" customWidth="1"/>
    <col min="7" max="7" width="11.7109375" style="68" customWidth="1"/>
    <col min="8" max="8" width="10.5703125" style="68" bestFit="1" customWidth="1"/>
    <col min="9" max="16384" width="9.140625" style="68"/>
  </cols>
  <sheetData>
    <row r="1" spans="1:11" ht="53.25" customHeight="1">
      <c r="A1" s="460" t="s">
        <v>383</v>
      </c>
      <c r="B1" s="460"/>
      <c r="C1" s="460"/>
      <c r="D1" s="460"/>
      <c r="E1" s="460"/>
    </row>
    <row r="2" spans="1:11" ht="20.100000000000001" customHeight="1">
      <c r="C2" s="432" t="s">
        <v>23</v>
      </c>
      <c r="D2" s="432"/>
      <c r="E2" s="432"/>
    </row>
    <row r="3" spans="1:11" s="53" customFormat="1" ht="108.75" customHeight="1">
      <c r="A3" s="178"/>
      <c r="B3" s="15" t="s">
        <v>376</v>
      </c>
      <c r="C3" s="174" t="s">
        <v>382</v>
      </c>
      <c r="D3" s="15" t="s">
        <v>305</v>
      </c>
      <c r="E3" s="15" t="s">
        <v>304</v>
      </c>
    </row>
    <row r="4" spans="1:11" s="60" customFormat="1" ht="15.75" customHeight="1">
      <c r="B4" s="154"/>
      <c r="C4" s="155"/>
      <c r="D4" s="155"/>
      <c r="E4" s="155"/>
      <c r="F4" s="155"/>
      <c r="G4" s="155"/>
      <c r="H4" s="155"/>
    </row>
    <row r="5" spans="1:11" s="53" customFormat="1" ht="23.1" customHeight="1">
      <c r="A5" s="300" t="s">
        <v>150</v>
      </c>
      <c r="B5" s="301">
        <v>22438700</v>
      </c>
      <c r="C5" s="301">
        <v>5694667.9917869996</v>
      </c>
      <c r="D5" s="300">
        <v>25.378778591393399</v>
      </c>
      <c r="E5" s="300">
        <v>97.920336633252504</v>
      </c>
      <c r="F5" s="300"/>
      <c r="G5" s="175"/>
      <c r="H5" s="62"/>
      <c r="I5" s="180"/>
    </row>
    <row r="6" spans="1:11" s="53" customFormat="1" ht="23.1" customHeight="1">
      <c r="A6" s="318" t="s">
        <v>365</v>
      </c>
      <c r="B6" s="301"/>
      <c r="C6" s="301"/>
      <c r="D6" s="300"/>
      <c r="E6" s="300"/>
      <c r="F6" s="300"/>
      <c r="G6" s="175"/>
      <c r="H6" s="62"/>
      <c r="I6" s="180"/>
    </row>
    <row r="7" spans="1:11" s="53" customFormat="1" ht="23.1" customHeight="1">
      <c r="A7" s="320" t="s">
        <v>366</v>
      </c>
      <c r="B7" s="307">
        <v>8092870</v>
      </c>
      <c r="C7" s="307">
        <v>3350559.7826879998</v>
      </c>
      <c r="D7" s="308">
        <v>41.401379024845298</v>
      </c>
      <c r="E7" s="308">
        <v>89.527559634975105</v>
      </c>
      <c r="F7" s="300"/>
      <c r="G7" s="179"/>
      <c r="H7" s="62"/>
      <c r="I7" s="180"/>
    </row>
    <row r="8" spans="1:11" s="53" customFormat="1" ht="23.1" customHeight="1">
      <c r="A8" s="320" t="s">
        <v>367</v>
      </c>
      <c r="B8" s="307">
        <v>11901941</v>
      </c>
      <c r="C8" s="307">
        <v>2343729.0090990001</v>
      </c>
      <c r="D8" s="308">
        <v>19.6919898115694</v>
      </c>
      <c r="E8" s="308">
        <v>113.070360097372</v>
      </c>
      <c r="F8" s="300"/>
      <c r="G8" s="179"/>
      <c r="H8" s="62"/>
      <c r="I8" s="180"/>
      <c r="K8" s="213"/>
    </row>
    <row r="9" spans="1:11" s="62" customFormat="1" ht="23.1" customHeight="1">
      <c r="A9" s="300" t="s">
        <v>283</v>
      </c>
      <c r="B9" s="301">
        <f>+B10+B14+B15+B16+B17</f>
        <v>16727247</v>
      </c>
      <c r="C9" s="301">
        <f>+C10+C14+C15+C16+C17</f>
        <v>5113659.2826460004</v>
      </c>
      <c r="D9" s="300">
        <f>+C9/B9%</f>
        <v>30.570836209006782</v>
      </c>
      <c r="E9" s="300">
        <v>90.919141266793801</v>
      </c>
      <c r="F9" s="300"/>
      <c r="G9" s="179"/>
      <c r="I9" s="180"/>
      <c r="K9" s="170"/>
    </row>
    <row r="10" spans="1:11" s="62" customFormat="1" ht="23.1" customHeight="1">
      <c r="A10" s="318" t="s">
        <v>368</v>
      </c>
      <c r="B10" s="305">
        <v>11385887</v>
      </c>
      <c r="C10" s="305">
        <v>3038851.4446459999</v>
      </c>
      <c r="D10" s="304">
        <v>26.6896329170138</v>
      </c>
      <c r="E10" s="304">
        <v>82.552950969902099</v>
      </c>
      <c r="F10" s="300"/>
      <c r="G10" s="179"/>
      <c r="I10" s="180"/>
      <c r="K10" s="170"/>
    </row>
    <row r="11" spans="1:11" s="62" customFormat="1" ht="23.1" customHeight="1">
      <c r="A11" s="318" t="s">
        <v>365</v>
      </c>
      <c r="B11" s="307"/>
      <c r="C11" s="305"/>
      <c r="D11" s="304"/>
      <c r="E11" s="304"/>
      <c r="F11" s="300"/>
      <c r="G11" s="179"/>
      <c r="I11" s="180"/>
      <c r="K11" s="170"/>
    </row>
    <row r="12" spans="1:11" s="315" customFormat="1" ht="23.1" customHeight="1">
      <c r="A12" s="317" t="s">
        <v>366</v>
      </c>
      <c r="B12" s="307">
        <v>5757153</v>
      </c>
      <c r="C12" s="307">
        <v>2481140.1765530002</v>
      </c>
      <c r="D12" s="308">
        <v>43.0966517053307</v>
      </c>
      <c r="E12" s="308">
        <v>81.765803224256999</v>
      </c>
      <c r="F12" s="300"/>
      <c r="G12" s="312"/>
      <c r="H12" s="313"/>
      <c r="I12" s="314"/>
    </row>
    <row r="13" spans="1:11" s="315" customFormat="1" ht="23.1" customHeight="1">
      <c r="A13" s="317" t="s">
        <v>367</v>
      </c>
      <c r="B13" s="307">
        <v>3406061</v>
      </c>
      <c r="C13" s="307">
        <v>557711.26809300005</v>
      </c>
      <c r="D13" s="308">
        <v>16.374083379393401</v>
      </c>
      <c r="E13" s="308">
        <v>86.246713625796701</v>
      </c>
      <c r="F13" s="300"/>
      <c r="G13" s="312"/>
      <c r="H13" s="313"/>
      <c r="I13" s="316"/>
      <c r="J13" s="138"/>
    </row>
    <row r="14" spans="1:11" s="53" customFormat="1" ht="23.1" customHeight="1">
      <c r="A14" s="318" t="s">
        <v>369</v>
      </c>
      <c r="B14" s="415">
        <v>0</v>
      </c>
      <c r="C14" s="415">
        <v>0</v>
      </c>
      <c r="D14" s="415">
        <v>0</v>
      </c>
      <c r="E14" s="415">
        <v>0</v>
      </c>
      <c r="F14" s="319"/>
      <c r="G14" s="179"/>
      <c r="H14" s="62"/>
      <c r="I14" s="180"/>
    </row>
    <row r="15" spans="1:11" s="53" customFormat="1" ht="23.1" customHeight="1">
      <c r="A15" s="318" t="s">
        <v>370</v>
      </c>
      <c r="B15" s="415">
        <v>0</v>
      </c>
      <c r="C15" s="415">
        <v>0</v>
      </c>
      <c r="D15" s="415">
        <v>0</v>
      </c>
      <c r="E15" s="415">
        <v>0</v>
      </c>
      <c r="F15" s="319"/>
      <c r="G15" s="179"/>
      <c r="H15" s="62"/>
      <c r="I15" s="180"/>
    </row>
    <row r="16" spans="1:11" s="53" customFormat="1" ht="23.1" customHeight="1">
      <c r="A16" s="318" t="s">
        <v>371</v>
      </c>
      <c r="B16" s="305">
        <v>5341360</v>
      </c>
      <c r="C16" s="305">
        <v>2074807.838</v>
      </c>
      <c r="D16" s="304">
        <v>38.844186461874898</v>
      </c>
      <c r="E16" s="304">
        <v>115.453309801635</v>
      </c>
      <c r="F16" s="319"/>
      <c r="G16" s="179"/>
      <c r="H16" s="62"/>
      <c r="I16" s="180"/>
    </row>
    <row r="17" spans="1:9" s="53" customFormat="1" ht="23.1" customHeight="1">
      <c r="A17" s="318" t="s">
        <v>372</v>
      </c>
      <c r="B17" s="415">
        <v>0</v>
      </c>
      <c r="C17" s="415">
        <v>0</v>
      </c>
      <c r="D17" s="415">
        <v>0</v>
      </c>
      <c r="E17" s="415">
        <v>0</v>
      </c>
      <c r="F17" s="319"/>
      <c r="G17" s="179"/>
      <c r="I17" s="180"/>
    </row>
    <row r="18" spans="1:9" s="87" customFormat="1" ht="9" customHeight="1">
      <c r="A18" s="223"/>
      <c r="B18" s="223"/>
      <c r="C18" s="223"/>
      <c r="D18" s="223"/>
      <c r="E18" s="223"/>
    </row>
    <row r="20" spans="1:9">
      <c r="D20" s="138"/>
    </row>
    <row r="21" spans="1:9">
      <c r="D21" s="138"/>
    </row>
  </sheetData>
  <mergeCells count="2">
    <mergeCell ref="C2:E2"/>
    <mergeCell ref="A1:E1"/>
  </mergeCells>
  <phoneticPr fontId="4" type="noConversion"/>
  <printOptions horizontalCentered="1"/>
  <pageMargins left="1.1811023622047245" right="0.59055118110236227" top="0.78740157480314965" bottom="0.78740157480314965" header="0.31496062992125984" footer="0.31496062992125984"/>
  <pageSetup paperSize="9" firstPageNumber="24" fitToHeight="0" orientation="portrait" useFirstPageNumber="1" r:id="rId1"/>
  <headerFooter alignWithMargins="0">
    <oddHeader>&amp;C&amp;"Times New Roman,Regular"&amp;12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29"/>
  <sheetViews>
    <sheetView workbookViewId="0">
      <selection activeCell="G12" sqref="G12"/>
    </sheetView>
  </sheetViews>
  <sheetFormatPr defaultColWidth="9.140625" defaultRowHeight="12.75"/>
  <cols>
    <col min="1" max="1" width="42.28515625" style="87" customWidth="1"/>
    <col min="2" max="3" width="15.28515625" style="87" customWidth="1"/>
    <col min="4" max="4" width="10" style="87" customWidth="1"/>
    <col min="5" max="6" width="15.7109375" style="87" bestFit="1" customWidth="1"/>
    <col min="7" max="7" width="11" style="87" bestFit="1" customWidth="1"/>
    <col min="8" max="16384" width="9.140625" style="87"/>
  </cols>
  <sheetData>
    <row r="1" spans="1:10" s="83" customFormat="1" ht="53.25" customHeight="1">
      <c r="A1" s="422" t="s">
        <v>206</v>
      </c>
      <c r="B1" s="422"/>
      <c r="C1" s="422"/>
      <c r="D1" s="422"/>
      <c r="E1" s="224"/>
    </row>
    <row r="2" spans="1:10" s="83" customFormat="1" ht="20.100000000000001" customHeight="1">
      <c r="A2" s="95"/>
      <c r="B2" s="95"/>
      <c r="C2" s="95"/>
      <c r="D2" s="86" t="s">
        <v>334</v>
      </c>
    </row>
    <row r="3" spans="1:10" s="83" customFormat="1" ht="84.75" customHeight="1">
      <c r="A3" s="84"/>
      <c r="B3" s="89" t="s">
        <v>341</v>
      </c>
      <c r="C3" s="89" t="s">
        <v>340</v>
      </c>
      <c r="D3" s="89" t="s">
        <v>339</v>
      </c>
    </row>
    <row r="4" spans="1:10" s="83" customFormat="1" ht="15.75" customHeight="1">
      <c r="A4" s="84"/>
      <c r="B4" s="84"/>
      <c r="C4" s="84"/>
      <c r="D4" s="84"/>
    </row>
    <row r="5" spans="1:10" s="354" customFormat="1" ht="23.1" customHeight="1">
      <c r="A5" s="351" t="s">
        <v>178</v>
      </c>
      <c r="B5" s="352">
        <f>+SUM(B6:B9)</f>
        <v>24801.09964</v>
      </c>
      <c r="C5" s="352">
        <f>+SUM(C6:C9)</f>
        <v>26586.163199999999</v>
      </c>
      <c r="D5" s="352">
        <f>+C5/B5%</f>
        <v>107.19751779522305</v>
      </c>
      <c r="E5" s="352"/>
      <c r="F5" s="352"/>
      <c r="G5" s="352"/>
      <c r="H5" s="352"/>
      <c r="I5" s="353"/>
      <c r="J5" s="353"/>
    </row>
    <row r="6" spans="1:10" s="354" customFormat="1" ht="23.1" customHeight="1">
      <c r="A6" s="355" t="s">
        <v>202</v>
      </c>
      <c r="B6" s="356">
        <v>5980.3030900000003</v>
      </c>
      <c r="C6" s="356">
        <v>6197.1004300000004</v>
      </c>
      <c r="D6" s="339">
        <f>+C6/B6%</f>
        <v>103.62518983966747</v>
      </c>
      <c r="E6" s="356"/>
      <c r="F6" s="356"/>
      <c r="G6" s="356"/>
      <c r="H6" s="339"/>
      <c r="I6" s="353"/>
      <c r="J6" s="353"/>
    </row>
    <row r="7" spans="1:10" s="354" customFormat="1" ht="23.1" customHeight="1">
      <c r="A7" s="355" t="s">
        <v>203</v>
      </c>
      <c r="B7" s="356">
        <v>11464.38645</v>
      </c>
      <c r="C7" s="356">
        <v>12612.632960000001</v>
      </c>
      <c r="D7" s="339">
        <f t="shared" ref="D7:D9" si="0">+C7/B7%</f>
        <v>110.01576940037641</v>
      </c>
      <c r="E7" s="356"/>
      <c r="F7" s="339"/>
      <c r="G7" s="356"/>
      <c r="H7" s="339"/>
      <c r="I7" s="353"/>
      <c r="J7" s="353"/>
    </row>
    <row r="8" spans="1:10" s="354" customFormat="1" ht="23.1" customHeight="1">
      <c r="A8" s="355" t="s">
        <v>204</v>
      </c>
      <c r="B8" s="356">
        <v>5935.9002300000002</v>
      </c>
      <c r="C8" s="356">
        <v>6340.0080900000003</v>
      </c>
      <c r="D8" s="339">
        <f t="shared" si="0"/>
        <v>106.80786139156521</v>
      </c>
      <c r="E8" s="356"/>
      <c r="F8" s="338"/>
      <c r="G8" s="356"/>
      <c r="H8" s="339"/>
      <c r="I8" s="353"/>
      <c r="J8" s="353"/>
    </row>
    <row r="9" spans="1:10" s="354" customFormat="1" ht="23.1" customHeight="1">
      <c r="A9" s="355" t="s">
        <v>205</v>
      </c>
      <c r="B9" s="356">
        <v>1420.5098700000001</v>
      </c>
      <c r="C9" s="356">
        <v>1436.4217200000001</v>
      </c>
      <c r="D9" s="339">
        <f t="shared" si="0"/>
        <v>101.12015061183629</v>
      </c>
      <c r="E9" s="356"/>
      <c r="F9" s="338"/>
      <c r="G9" s="338"/>
      <c r="H9" s="339"/>
      <c r="I9" s="353"/>
      <c r="J9" s="353"/>
    </row>
    <row r="10" spans="1:10" ht="9" customHeight="1">
      <c r="A10" s="223"/>
      <c r="B10" s="223"/>
      <c r="C10" s="223"/>
      <c r="D10" s="223"/>
    </row>
    <row r="11" spans="1:10" ht="20.100000000000001" customHeight="1">
      <c r="B11" s="96"/>
      <c r="C11" s="96"/>
    </row>
    <row r="12" spans="1:10" ht="33.75" customHeight="1">
      <c r="B12" s="96"/>
      <c r="C12" s="96"/>
    </row>
    <row r="13" spans="1:10" ht="20.100000000000001" customHeight="1">
      <c r="B13" s="96"/>
      <c r="C13" s="96"/>
    </row>
    <row r="14" spans="1:10" ht="20.100000000000001" customHeight="1">
      <c r="B14" s="96"/>
      <c r="C14" s="96"/>
    </row>
    <row r="15" spans="1:10" ht="20.100000000000001" customHeight="1">
      <c r="B15" s="96"/>
      <c r="C15" s="96"/>
    </row>
    <row r="16" spans="1:10"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sheetData>
  <mergeCells count="1">
    <mergeCell ref="A1:D1"/>
  </mergeCells>
  <printOptions horizontalCentered="1"/>
  <pageMargins left="1.1811023622047245" right="0.59055118110236227" top="0.78740157480314965" bottom="0.78740157480314965" header="0.31496062992125984" footer="0.31496062992125984"/>
  <pageSetup paperSize="9" firstPageNumber="24" fitToHeight="0" orientation="portrait" useFirstPageNumber="1" r:id="rId1"/>
  <headerFooter alignWithMargins="0">
    <oddHeader>&amp;C&amp;"Times New Roman,Regular"&amp;12 &amp;P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H18"/>
  <sheetViews>
    <sheetView topLeftCell="A7" workbookViewId="0">
      <selection activeCell="H15" sqref="H15"/>
    </sheetView>
  </sheetViews>
  <sheetFormatPr defaultRowHeight="12.75"/>
  <cols>
    <col min="1" max="1" width="2.28515625" style="45" customWidth="1"/>
    <col min="2" max="2" width="27.5703125" style="45" customWidth="1"/>
    <col min="3" max="5" width="18.85546875" style="45" customWidth="1"/>
    <col min="6" max="6" width="14.140625" style="45" customWidth="1"/>
    <col min="7" max="7" width="9.140625" style="45"/>
    <col min="8" max="8" width="14.7109375" style="45" bestFit="1" customWidth="1"/>
    <col min="9" max="247" width="9.140625" style="45"/>
    <col min="248" max="248" width="2.28515625" style="45" customWidth="1"/>
    <col min="249" max="249" width="32.7109375" style="45" customWidth="1"/>
    <col min="250" max="251" width="14" style="45" customWidth="1"/>
    <col min="252" max="253" width="12" style="45" customWidth="1"/>
    <col min="254" max="255" width="0" style="45" hidden="1" customWidth="1"/>
    <col min="256" max="503" width="9.140625" style="45"/>
    <col min="504" max="504" width="2.28515625" style="45" customWidth="1"/>
    <col min="505" max="505" width="32.7109375" style="45" customWidth="1"/>
    <col min="506" max="507" width="14" style="45" customWidth="1"/>
    <col min="508" max="509" width="12" style="45" customWidth="1"/>
    <col min="510" max="511" width="0" style="45" hidden="1" customWidth="1"/>
    <col min="512" max="759" width="9.140625" style="45"/>
    <col min="760" max="760" width="2.28515625" style="45" customWidth="1"/>
    <col min="761" max="761" width="32.7109375" style="45" customWidth="1"/>
    <col min="762" max="763" width="14" style="45" customWidth="1"/>
    <col min="764" max="765" width="12" style="45" customWidth="1"/>
    <col min="766" max="767" width="0" style="45" hidden="1" customWidth="1"/>
    <col min="768" max="1015" width="9.140625" style="45"/>
    <col min="1016" max="1016" width="2.28515625" style="45" customWidth="1"/>
    <col min="1017" max="1017" width="32.7109375" style="45" customWidth="1"/>
    <col min="1018" max="1019" width="14" style="45" customWidth="1"/>
    <col min="1020" max="1021" width="12" style="45" customWidth="1"/>
    <col min="1022" max="1023" width="0" style="45" hidden="1" customWidth="1"/>
    <col min="1024" max="1271" width="9.140625" style="45"/>
    <col min="1272" max="1272" width="2.28515625" style="45" customWidth="1"/>
    <col min="1273" max="1273" width="32.7109375" style="45" customWidth="1"/>
    <col min="1274" max="1275" width="14" style="45" customWidth="1"/>
    <col min="1276" max="1277" width="12" style="45" customWidth="1"/>
    <col min="1278" max="1279" width="0" style="45" hidden="1" customWidth="1"/>
    <col min="1280" max="1527" width="9.140625" style="45"/>
    <col min="1528" max="1528" width="2.28515625" style="45" customWidth="1"/>
    <col min="1529" max="1529" width="32.7109375" style="45" customWidth="1"/>
    <col min="1530" max="1531" width="14" style="45" customWidth="1"/>
    <col min="1532" max="1533" width="12" style="45" customWidth="1"/>
    <col min="1534" max="1535" width="0" style="45" hidden="1" customWidth="1"/>
    <col min="1536" max="1783" width="9.140625" style="45"/>
    <col min="1784" max="1784" width="2.28515625" style="45" customWidth="1"/>
    <col min="1785" max="1785" width="32.7109375" style="45" customWidth="1"/>
    <col min="1786" max="1787" width="14" style="45" customWidth="1"/>
    <col min="1788" max="1789" width="12" style="45" customWidth="1"/>
    <col min="1790" max="1791" width="0" style="45" hidden="1" customWidth="1"/>
    <col min="1792" max="2039" width="9.140625" style="45"/>
    <col min="2040" max="2040" width="2.28515625" style="45" customWidth="1"/>
    <col min="2041" max="2041" width="32.7109375" style="45" customWidth="1"/>
    <col min="2042" max="2043" width="14" style="45" customWidth="1"/>
    <col min="2044" max="2045" width="12" style="45" customWidth="1"/>
    <col min="2046" max="2047" width="0" style="45" hidden="1" customWidth="1"/>
    <col min="2048" max="2295" width="9.140625" style="45"/>
    <col min="2296" max="2296" width="2.28515625" style="45" customWidth="1"/>
    <col min="2297" max="2297" width="32.7109375" style="45" customWidth="1"/>
    <col min="2298" max="2299" width="14" style="45" customWidth="1"/>
    <col min="2300" max="2301" width="12" style="45" customWidth="1"/>
    <col min="2302" max="2303" width="0" style="45" hidden="1" customWidth="1"/>
    <col min="2304" max="2551" width="9.140625" style="45"/>
    <col min="2552" max="2552" width="2.28515625" style="45" customWidth="1"/>
    <col min="2553" max="2553" width="32.7109375" style="45" customWidth="1"/>
    <col min="2554" max="2555" width="14" style="45" customWidth="1"/>
    <col min="2556" max="2557" width="12" style="45" customWidth="1"/>
    <col min="2558" max="2559" width="0" style="45" hidden="1" customWidth="1"/>
    <col min="2560" max="2807" width="9.140625" style="45"/>
    <col min="2808" max="2808" width="2.28515625" style="45" customWidth="1"/>
    <col min="2809" max="2809" width="32.7109375" style="45" customWidth="1"/>
    <col min="2810" max="2811" width="14" style="45" customWidth="1"/>
    <col min="2812" max="2813" width="12" style="45" customWidth="1"/>
    <col min="2814" max="2815" width="0" style="45" hidden="1" customWidth="1"/>
    <col min="2816" max="3063" width="9.140625" style="45"/>
    <col min="3064" max="3064" width="2.28515625" style="45" customWidth="1"/>
    <col min="3065" max="3065" width="32.7109375" style="45" customWidth="1"/>
    <col min="3066" max="3067" width="14" style="45" customWidth="1"/>
    <col min="3068" max="3069" width="12" style="45" customWidth="1"/>
    <col min="3070" max="3071" width="0" style="45" hidden="1" customWidth="1"/>
    <col min="3072" max="3319" width="9.140625" style="45"/>
    <col min="3320" max="3320" width="2.28515625" style="45" customWidth="1"/>
    <col min="3321" max="3321" width="32.7109375" style="45" customWidth="1"/>
    <col min="3322" max="3323" width="14" style="45" customWidth="1"/>
    <col min="3324" max="3325" width="12" style="45" customWidth="1"/>
    <col min="3326" max="3327" width="0" style="45" hidden="1" customWidth="1"/>
    <col min="3328" max="3575" width="9.140625" style="45"/>
    <col min="3576" max="3576" width="2.28515625" style="45" customWidth="1"/>
    <col min="3577" max="3577" width="32.7109375" style="45" customWidth="1"/>
    <col min="3578" max="3579" width="14" style="45" customWidth="1"/>
    <col min="3580" max="3581" width="12" style="45" customWidth="1"/>
    <col min="3582" max="3583" width="0" style="45" hidden="1" customWidth="1"/>
    <col min="3584" max="3831" width="9.140625" style="45"/>
    <col min="3832" max="3832" width="2.28515625" style="45" customWidth="1"/>
    <col min="3833" max="3833" width="32.7109375" style="45" customWidth="1"/>
    <col min="3834" max="3835" width="14" style="45" customWidth="1"/>
    <col min="3836" max="3837" width="12" style="45" customWidth="1"/>
    <col min="3838" max="3839" width="0" style="45" hidden="1" customWidth="1"/>
    <col min="3840" max="4087" width="9.140625" style="45"/>
    <col min="4088" max="4088" width="2.28515625" style="45" customWidth="1"/>
    <col min="4089" max="4089" width="32.7109375" style="45" customWidth="1"/>
    <col min="4090" max="4091" width="14" style="45" customWidth="1"/>
    <col min="4092" max="4093" width="12" style="45" customWidth="1"/>
    <col min="4094" max="4095" width="0" style="45" hidden="1" customWidth="1"/>
    <col min="4096" max="4343" width="9.140625" style="45"/>
    <col min="4344" max="4344" width="2.28515625" style="45" customWidth="1"/>
    <col min="4345" max="4345" width="32.7109375" style="45" customWidth="1"/>
    <col min="4346" max="4347" width="14" style="45" customWidth="1"/>
    <col min="4348" max="4349" width="12" style="45" customWidth="1"/>
    <col min="4350" max="4351" width="0" style="45" hidden="1" customWidth="1"/>
    <col min="4352" max="4599" width="9.140625" style="45"/>
    <col min="4600" max="4600" width="2.28515625" style="45" customWidth="1"/>
    <col min="4601" max="4601" width="32.7109375" style="45" customWidth="1"/>
    <col min="4602" max="4603" width="14" style="45" customWidth="1"/>
    <col min="4604" max="4605" width="12" style="45" customWidth="1"/>
    <col min="4606" max="4607" width="0" style="45" hidden="1" customWidth="1"/>
    <col min="4608" max="4855" width="9.140625" style="45"/>
    <col min="4856" max="4856" width="2.28515625" style="45" customWidth="1"/>
    <col min="4857" max="4857" width="32.7109375" style="45" customWidth="1"/>
    <col min="4858" max="4859" width="14" style="45" customWidth="1"/>
    <col min="4860" max="4861" width="12" style="45" customWidth="1"/>
    <col min="4862" max="4863" width="0" style="45" hidden="1" customWidth="1"/>
    <col min="4864" max="5111" width="9.140625" style="45"/>
    <col min="5112" max="5112" width="2.28515625" style="45" customWidth="1"/>
    <col min="5113" max="5113" width="32.7109375" style="45" customWidth="1"/>
    <col min="5114" max="5115" width="14" style="45" customWidth="1"/>
    <col min="5116" max="5117" width="12" style="45" customWidth="1"/>
    <col min="5118" max="5119" width="0" style="45" hidden="1" customWidth="1"/>
    <col min="5120" max="5367" width="9.140625" style="45"/>
    <col min="5368" max="5368" width="2.28515625" style="45" customWidth="1"/>
    <col min="5369" max="5369" width="32.7109375" style="45" customWidth="1"/>
    <col min="5370" max="5371" width="14" style="45" customWidth="1"/>
    <col min="5372" max="5373" width="12" style="45" customWidth="1"/>
    <col min="5374" max="5375" width="0" style="45" hidden="1" customWidth="1"/>
    <col min="5376" max="5623" width="9.140625" style="45"/>
    <col min="5624" max="5624" width="2.28515625" style="45" customWidth="1"/>
    <col min="5625" max="5625" width="32.7109375" style="45" customWidth="1"/>
    <col min="5626" max="5627" width="14" style="45" customWidth="1"/>
    <col min="5628" max="5629" width="12" style="45" customWidth="1"/>
    <col min="5630" max="5631" width="0" style="45" hidden="1" customWidth="1"/>
    <col min="5632" max="5879" width="9.140625" style="45"/>
    <col min="5880" max="5880" width="2.28515625" style="45" customWidth="1"/>
    <col min="5881" max="5881" width="32.7109375" style="45" customWidth="1"/>
    <col min="5882" max="5883" width="14" style="45" customWidth="1"/>
    <col min="5884" max="5885" width="12" style="45" customWidth="1"/>
    <col min="5886" max="5887" width="0" style="45" hidden="1" customWidth="1"/>
    <col min="5888" max="6135" width="9.140625" style="45"/>
    <col min="6136" max="6136" width="2.28515625" style="45" customWidth="1"/>
    <col min="6137" max="6137" width="32.7109375" style="45" customWidth="1"/>
    <col min="6138" max="6139" width="14" style="45" customWidth="1"/>
    <col min="6140" max="6141" width="12" style="45" customWidth="1"/>
    <col min="6142" max="6143" width="0" style="45" hidden="1" customWidth="1"/>
    <col min="6144" max="6391" width="9.140625" style="45"/>
    <col min="6392" max="6392" width="2.28515625" style="45" customWidth="1"/>
    <col min="6393" max="6393" width="32.7109375" style="45" customWidth="1"/>
    <col min="6394" max="6395" width="14" style="45" customWidth="1"/>
    <col min="6396" max="6397" width="12" style="45" customWidth="1"/>
    <col min="6398" max="6399" width="0" style="45" hidden="1" customWidth="1"/>
    <col min="6400" max="6647" width="9.140625" style="45"/>
    <col min="6648" max="6648" width="2.28515625" style="45" customWidth="1"/>
    <col min="6649" max="6649" width="32.7109375" style="45" customWidth="1"/>
    <col min="6650" max="6651" width="14" style="45" customWidth="1"/>
    <col min="6652" max="6653" width="12" style="45" customWidth="1"/>
    <col min="6654" max="6655" width="0" style="45" hidden="1" customWidth="1"/>
    <col min="6656" max="6903" width="9.140625" style="45"/>
    <col min="6904" max="6904" width="2.28515625" style="45" customWidth="1"/>
    <col min="6905" max="6905" width="32.7109375" style="45" customWidth="1"/>
    <col min="6906" max="6907" width="14" style="45" customWidth="1"/>
    <col min="6908" max="6909" width="12" style="45" customWidth="1"/>
    <col min="6910" max="6911" width="0" style="45" hidden="1" customWidth="1"/>
    <col min="6912" max="7159" width="9.140625" style="45"/>
    <col min="7160" max="7160" width="2.28515625" style="45" customWidth="1"/>
    <col min="7161" max="7161" width="32.7109375" style="45" customWidth="1"/>
    <col min="7162" max="7163" width="14" style="45" customWidth="1"/>
    <col min="7164" max="7165" width="12" style="45" customWidth="1"/>
    <col min="7166" max="7167" width="0" style="45" hidden="1" customWidth="1"/>
    <col min="7168" max="7415" width="9.140625" style="45"/>
    <col min="7416" max="7416" width="2.28515625" style="45" customWidth="1"/>
    <col min="7417" max="7417" width="32.7109375" style="45" customWidth="1"/>
    <col min="7418" max="7419" width="14" style="45" customWidth="1"/>
    <col min="7420" max="7421" width="12" style="45" customWidth="1"/>
    <col min="7422" max="7423" width="0" style="45" hidden="1" customWidth="1"/>
    <col min="7424" max="7671" width="9.140625" style="45"/>
    <col min="7672" max="7672" width="2.28515625" style="45" customWidth="1"/>
    <col min="7673" max="7673" width="32.7109375" style="45" customWidth="1"/>
    <col min="7674" max="7675" width="14" style="45" customWidth="1"/>
    <col min="7676" max="7677" width="12" style="45" customWidth="1"/>
    <col min="7678" max="7679" width="0" style="45" hidden="1" customWidth="1"/>
    <col min="7680" max="7927" width="9.140625" style="45"/>
    <col min="7928" max="7928" width="2.28515625" style="45" customWidth="1"/>
    <col min="7929" max="7929" width="32.7109375" style="45" customWidth="1"/>
    <col min="7930" max="7931" width="14" style="45" customWidth="1"/>
    <col min="7932" max="7933" width="12" style="45" customWidth="1"/>
    <col min="7934" max="7935" width="0" style="45" hidden="1" customWidth="1"/>
    <col min="7936" max="8183" width="9.140625" style="45"/>
    <col min="8184" max="8184" width="2.28515625" style="45" customWidth="1"/>
    <col min="8185" max="8185" width="32.7109375" style="45" customWidth="1"/>
    <col min="8186" max="8187" width="14" style="45" customWidth="1"/>
    <col min="8188" max="8189" width="12" style="45" customWidth="1"/>
    <col min="8190" max="8191" width="0" style="45" hidden="1" customWidth="1"/>
    <col min="8192" max="8439" width="9.140625" style="45"/>
    <col min="8440" max="8440" width="2.28515625" style="45" customWidth="1"/>
    <col min="8441" max="8441" width="32.7109375" style="45" customWidth="1"/>
    <col min="8442" max="8443" width="14" style="45" customWidth="1"/>
    <col min="8444" max="8445" width="12" style="45" customWidth="1"/>
    <col min="8446" max="8447" width="0" style="45" hidden="1" customWidth="1"/>
    <col min="8448" max="8695" width="9.140625" style="45"/>
    <col min="8696" max="8696" width="2.28515625" style="45" customWidth="1"/>
    <col min="8697" max="8697" width="32.7109375" style="45" customWidth="1"/>
    <col min="8698" max="8699" width="14" style="45" customWidth="1"/>
    <col min="8700" max="8701" width="12" style="45" customWidth="1"/>
    <col min="8702" max="8703" width="0" style="45" hidden="1" customWidth="1"/>
    <col min="8704" max="8951" width="9.140625" style="45"/>
    <col min="8952" max="8952" width="2.28515625" style="45" customWidth="1"/>
    <col min="8953" max="8953" width="32.7109375" style="45" customWidth="1"/>
    <col min="8954" max="8955" width="14" style="45" customWidth="1"/>
    <col min="8956" max="8957" width="12" style="45" customWidth="1"/>
    <col min="8958" max="8959" width="0" style="45" hidden="1" customWidth="1"/>
    <col min="8960" max="9207" width="9.140625" style="45"/>
    <col min="9208" max="9208" width="2.28515625" style="45" customWidth="1"/>
    <col min="9209" max="9209" width="32.7109375" style="45" customWidth="1"/>
    <col min="9210" max="9211" width="14" style="45" customWidth="1"/>
    <col min="9212" max="9213" width="12" style="45" customWidth="1"/>
    <col min="9214" max="9215" width="0" style="45" hidden="1" customWidth="1"/>
    <col min="9216" max="9463" width="9.140625" style="45"/>
    <col min="9464" max="9464" width="2.28515625" style="45" customWidth="1"/>
    <col min="9465" max="9465" width="32.7109375" style="45" customWidth="1"/>
    <col min="9466" max="9467" width="14" style="45" customWidth="1"/>
    <col min="9468" max="9469" width="12" style="45" customWidth="1"/>
    <col min="9470" max="9471" width="0" style="45" hidden="1" customWidth="1"/>
    <col min="9472" max="9719" width="9.140625" style="45"/>
    <col min="9720" max="9720" width="2.28515625" style="45" customWidth="1"/>
    <col min="9721" max="9721" width="32.7109375" style="45" customWidth="1"/>
    <col min="9722" max="9723" width="14" style="45" customWidth="1"/>
    <col min="9724" max="9725" width="12" style="45" customWidth="1"/>
    <col min="9726" max="9727" width="0" style="45" hidden="1" customWidth="1"/>
    <col min="9728" max="9975" width="9.140625" style="45"/>
    <col min="9976" max="9976" width="2.28515625" style="45" customWidth="1"/>
    <col min="9977" max="9977" width="32.7109375" style="45" customWidth="1"/>
    <col min="9978" max="9979" width="14" style="45" customWidth="1"/>
    <col min="9980" max="9981" width="12" style="45" customWidth="1"/>
    <col min="9982" max="9983" width="0" style="45" hidden="1" customWidth="1"/>
    <col min="9984" max="10231" width="9.140625" style="45"/>
    <col min="10232" max="10232" width="2.28515625" style="45" customWidth="1"/>
    <col min="10233" max="10233" width="32.7109375" style="45" customWidth="1"/>
    <col min="10234" max="10235" width="14" style="45" customWidth="1"/>
    <col min="10236" max="10237" width="12" style="45" customWidth="1"/>
    <col min="10238" max="10239" width="0" style="45" hidden="1" customWidth="1"/>
    <col min="10240" max="10487" width="9.140625" style="45"/>
    <col min="10488" max="10488" width="2.28515625" style="45" customWidth="1"/>
    <col min="10489" max="10489" width="32.7109375" style="45" customWidth="1"/>
    <col min="10490" max="10491" width="14" style="45" customWidth="1"/>
    <col min="10492" max="10493" width="12" style="45" customWidth="1"/>
    <col min="10494" max="10495" width="0" style="45" hidden="1" customWidth="1"/>
    <col min="10496" max="10743" width="9.140625" style="45"/>
    <col min="10744" max="10744" width="2.28515625" style="45" customWidth="1"/>
    <col min="10745" max="10745" width="32.7109375" style="45" customWidth="1"/>
    <col min="10746" max="10747" width="14" style="45" customWidth="1"/>
    <col min="10748" max="10749" width="12" style="45" customWidth="1"/>
    <col min="10750" max="10751" width="0" style="45" hidden="1" customWidth="1"/>
    <col min="10752" max="10999" width="9.140625" style="45"/>
    <col min="11000" max="11000" width="2.28515625" style="45" customWidth="1"/>
    <col min="11001" max="11001" width="32.7109375" style="45" customWidth="1"/>
    <col min="11002" max="11003" width="14" style="45" customWidth="1"/>
    <col min="11004" max="11005" width="12" style="45" customWidth="1"/>
    <col min="11006" max="11007" width="0" style="45" hidden="1" customWidth="1"/>
    <col min="11008" max="11255" width="9.140625" style="45"/>
    <col min="11256" max="11256" width="2.28515625" style="45" customWidth="1"/>
    <col min="11257" max="11257" width="32.7109375" style="45" customWidth="1"/>
    <col min="11258" max="11259" width="14" style="45" customWidth="1"/>
    <col min="11260" max="11261" width="12" style="45" customWidth="1"/>
    <col min="11262" max="11263" width="0" style="45" hidden="1" customWidth="1"/>
    <col min="11264" max="11511" width="9.140625" style="45"/>
    <col min="11512" max="11512" width="2.28515625" style="45" customWidth="1"/>
    <col min="11513" max="11513" width="32.7109375" style="45" customWidth="1"/>
    <col min="11514" max="11515" width="14" style="45" customWidth="1"/>
    <col min="11516" max="11517" width="12" style="45" customWidth="1"/>
    <col min="11518" max="11519" width="0" style="45" hidden="1" customWidth="1"/>
    <col min="11520" max="11767" width="9.140625" style="45"/>
    <col min="11768" max="11768" width="2.28515625" style="45" customWidth="1"/>
    <col min="11769" max="11769" width="32.7109375" style="45" customWidth="1"/>
    <col min="11770" max="11771" width="14" style="45" customWidth="1"/>
    <col min="11772" max="11773" width="12" style="45" customWidth="1"/>
    <col min="11774" max="11775" width="0" style="45" hidden="1" customWidth="1"/>
    <col min="11776" max="12023" width="9.140625" style="45"/>
    <col min="12024" max="12024" width="2.28515625" style="45" customWidth="1"/>
    <col min="12025" max="12025" width="32.7109375" style="45" customWidth="1"/>
    <col min="12026" max="12027" width="14" style="45" customWidth="1"/>
    <col min="12028" max="12029" width="12" style="45" customWidth="1"/>
    <col min="12030" max="12031" width="0" style="45" hidden="1" customWidth="1"/>
    <col min="12032" max="12279" width="9.140625" style="45"/>
    <col min="12280" max="12280" width="2.28515625" style="45" customWidth="1"/>
    <col min="12281" max="12281" width="32.7109375" style="45" customWidth="1"/>
    <col min="12282" max="12283" width="14" style="45" customWidth="1"/>
    <col min="12284" max="12285" width="12" style="45" customWidth="1"/>
    <col min="12286" max="12287" width="0" style="45" hidden="1" customWidth="1"/>
    <col min="12288" max="12535" width="9.140625" style="45"/>
    <col min="12536" max="12536" width="2.28515625" style="45" customWidth="1"/>
    <col min="12537" max="12537" width="32.7109375" style="45" customWidth="1"/>
    <col min="12538" max="12539" width="14" style="45" customWidth="1"/>
    <col min="12540" max="12541" width="12" style="45" customWidth="1"/>
    <col min="12542" max="12543" width="0" style="45" hidden="1" customWidth="1"/>
    <col min="12544" max="12791" width="9.140625" style="45"/>
    <col min="12792" max="12792" width="2.28515625" style="45" customWidth="1"/>
    <col min="12793" max="12793" width="32.7109375" style="45" customWidth="1"/>
    <col min="12794" max="12795" width="14" style="45" customWidth="1"/>
    <col min="12796" max="12797" width="12" style="45" customWidth="1"/>
    <col min="12798" max="12799" width="0" style="45" hidden="1" customWidth="1"/>
    <col min="12800" max="13047" width="9.140625" style="45"/>
    <col min="13048" max="13048" width="2.28515625" style="45" customWidth="1"/>
    <col min="13049" max="13049" width="32.7109375" style="45" customWidth="1"/>
    <col min="13050" max="13051" width="14" style="45" customWidth="1"/>
    <col min="13052" max="13053" width="12" style="45" customWidth="1"/>
    <col min="13054" max="13055" width="0" style="45" hidden="1" customWidth="1"/>
    <col min="13056" max="13303" width="9.140625" style="45"/>
    <col min="13304" max="13304" width="2.28515625" style="45" customWidth="1"/>
    <col min="13305" max="13305" width="32.7109375" style="45" customWidth="1"/>
    <col min="13306" max="13307" width="14" style="45" customWidth="1"/>
    <col min="13308" max="13309" width="12" style="45" customWidth="1"/>
    <col min="13310" max="13311" width="0" style="45" hidden="1" customWidth="1"/>
    <col min="13312" max="13559" width="9.140625" style="45"/>
    <col min="13560" max="13560" width="2.28515625" style="45" customWidth="1"/>
    <col min="13561" max="13561" width="32.7109375" style="45" customWidth="1"/>
    <col min="13562" max="13563" width="14" style="45" customWidth="1"/>
    <col min="13564" max="13565" width="12" style="45" customWidth="1"/>
    <col min="13566" max="13567" width="0" style="45" hidden="1" customWidth="1"/>
    <col min="13568" max="13815" width="9.140625" style="45"/>
    <col min="13816" max="13816" width="2.28515625" style="45" customWidth="1"/>
    <col min="13817" max="13817" width="32.7109375" style="45" customWidth="1"/>
    <col min="13818" max="13819" width="14" style="45" customWidth="1"/>
    <col min="13820" max="13821" width="12" style="45" customWidth="1"/>
    <col min="13822" max="13823" width="0" style="45" hidden="1" customWidth="1"/>
    <col min="13824" max="14071" width="9.140625" style="45"/>
    <col min="14072" max="14072" width="2.28515625" style="45" customWidth="1"/>
    <col min="14073" max="14073" width="32.7109375" style="45" customWidth="1"/>
    <col min="14074" max="14075" width="14" style="45" customWidth="1"/>
    <col min="14076" max="14077" width="12" style="45" customWidth="1"/>
    <col min="14078" max="14079" width="0" style="45" hidden="1" customWidth="1"/>
    <col min="14080" max="14327" width="9.140625" style="45"/>
    <col min="14328" max="14328" width="2.28515625" style="45" customWidth="1"/>
    <col min="14329" max="14329" width="32.7109375" style="45" customWidth="1"/>
    <col min="14330" max="14331" width="14" style="45" customWidth="1"/>
    <col min="14332" max="14333" width="12" style="45" customWidth="1"/>
    <col min="14334" max="14335" width="0" style="45" hidden="1" customWidth="1"/>
    <col min="14336" max="14583" width="9.140625" style="45"/>
    <col min="14584" max="14584" width="2.28515625" style="45" customWidth="1"/>
    <col min="14585" max="14585" width="32.7109375" style="45" customWidth="1"/>
    <col min="14586" max="14587" width="14" style="45" customWidth="1"/>
    <col min="14588" max="14589" width="12" style="45" customWidth="1"/>
    <col min="14590" max="14591" width="0" style="45" hidden="1" customWidth="1"/>
    <col min="14592" max="14839" width="9.140625" style="45"/>
    <col min="14840" max="14840" width="2.28515625" style="45" customWidth="1"/>
    <col min="14841" max="14841" width="32.7109375" style="45" customWidth="1"/>
    <col min="14842" max="14843" width="14" style="45" customWidth="1"/>
    <col min="14844" max="14845" width="12" style="45" customWidth="1"/>
    <col min="14846" max="14847" width="0" style="45" hidden="1" customWidth="1"/>
    <col min="14848" max="15095" width="9.140625" style="45"/>
    <col min="15096" max="15096" width="2.28515625" style="45" customWidth="1"/>
    <col min="15097" max="15097" width="32.7109375" style="45" customWidth="1"/>
    <col min="15098" max="15099" width="14" style="45" customWidth="1"/>
    <col min="15100" max="15101" width="12" style="45" customWidth="1"/>
    <col min="15102" max="15103" width="0" style="45" hidden="1" customWidth="1"/>
    <col min="15104" max="15351" width="9.140625" style="45"/>
    <col min="15352" max="15352" width="2.28515625" style="45" customWidth="1"/>
    <col min="15353" max="15353" width="32.7109375" style="45" customWidth="1"/>
    <col min="15354" max="15355" width="14" style="45" customWidth="1"/>
    <col min="15356" max="15357" width="12" style="45" customWidth="1"/>
    <col min="15358" max="15359" width="0" style="45" hidden="1" customWidth="1"/>
    <col min="15360" max="15607" width="9.140625" style="45"/>
    <col min="15608" max="15608" width="2.28515625" style="45" customWidth="1"/>
    <col min="15609" max="15609" width="32.7109375" style="45" customWidth="1"/>
    <col min="15610" max="15611" width="14" style="45" customWidth="1"/>
    <col min="15612" max="15613" width="12" style="45" customWidth="1"/>
    <col min="15614" max="15615" width="0" style="45" hidden="1" customWidth="1"/>
    <col min="15616" max="15863" width="9.140625" style="45"/>
    <col min="15864" max="15864" width="2.28515625" style="45" customWidth="1"/>
    <col min="15865" max="15865" width="32.7109375" style="45" customWidth="1"/>
    <col min="15866" max="15867" width="14" style="45" customWidth="1"/>
    <col min="15868" max="15869" width="12" style="45" customWidth="1"/>
    <col min="15870" max="15871" width="0" style="45" hidden="1" customWidth="1"/>
    <col min="15872" max="16119" width="9.140625" style="45"/>
    <col min="16120" max="16120" width="2.28515625" style="45" customWidth="1"/>
    <col min="16121" max="16121" width="32.7109375" style="45" customWidth="1"/>
    <col min="16122" max="16123" width="14" style="45" customWidth="1"/>
    <col min="16124" max="16125" width="12" style="45" customWidth="1"/>
    <col min="16126" max="16127" width="0" style="45" hidden="1" customWidth="1"/>
    <col min="16128" max="16384" width="9.140625" style="45"/>
  </cols>
  <sheetData>
    <row r="1" spans="1:8" ht="53.25" customHeight="1">
      <c r="A1" s="459" t="s">
        <v>240</v>
      </c>
      <c r="B1" s="459"/>
      <c r="C1" s="459"/>
      <c r="D1" s="459"/>
      <c r="E1" s="459"/>
      <c r="F1" s="144"/>
      <c r="H1" s="144"/>
    </row>
    <row r="2" spans="1:8" ht="20.100000000000001" customHeight="1">
      <c r="E2" s="411" t="s">
        <v>166</v>
      </c>
    </row>
    <row r="3" spans="1:8" s="60" customFormat="1" ht="66" customHeight="1">
      <c r="A3" s="226"/>
      <c r="B3" s="181"/>
      <c r="C3" s="15" t="s">
        <v>375</v>
      </c>
      <c r="D3" s="15" t="s">
        <v>374</v>
      </c>
      <c r="E3" s="15" t="s">
        <v>373</v>
      </c>
      <c r="F3" s="52"/>
    </row>
    <row r="4" spans="1:8" s="60" customFormat="1" ht="15.75" customHeight="1">
      <c r="B4" s="154"/>
      <c r="C4" s="155"/>
      <c r="D4" s="155"/>
      <c r="E4" s="155"/>
      <c r="F4" s="155"/>
    </row>
    <row r="5" spans="1:8" s="60" customFormat="1" ht="23.1" customHeight="1">
      <c r="A5" s="62" t="s">
        <v>167</v>
      </c>
      <c r="C5" s="77">
        <f>+SUM(C7:C8)</f>
        <v>136630</v>
      </c>
      <c r="D5" s="77">
        <f>+SUM(D7:D8)</f>
        <v>143494</v>
      </c>
      <c r="E5" s="145">
        <f>+D5/C5%</f>
        <v>105.02378686964796</v>
      </c>
      <c r="F5" s="182"/>
      <c r="G5" s="184"/>
    </row>
    <row r="6" spans="1:8" s="60" customFormat="1" ht="23.1" customHeight="1">
      <c r="B6" s="63" t="s">
        <v>168</v>
      </c>
      <c r="C6" s="140"/>
      <c r="D6" s="140"/>
      <c r="E6" s="146"/>
      <c r="F6" s="185"/>
      <c r="G6" s="184"/>
    </row>
    <row r="7" spans="1:8" s="60" customFormat="1" ht="23.1" customHeight="1">
      <c r="B7" s="241" t="s">
        <v>343</v>
      </c>
      <c r="C7" s="177">
        <v>89545</v>
      </c>
      <c r="D7" s="177">
        <v>92169</v>
      </c>
      <c r="E7" s="176">
        <f>+D7/C7%</f>
        <v>102.9303702049249</v>
      </c>
      <c r="F7" s="185"/>
      <c r="G7" s="183"/>
    </row>
    <row r="8" spans="1:8" s="60" customFormat="1" ht="23.1" customHeight="1">
      <c r="B8" s="241" t="s">
        <v>344</v>
      </c>
      <c r="C8" s="177">
        <v>47085</v>
      </c>
      <c r="D8" s="177">
        <v>51325</v>
      </c>
      <c r="E8" s="176">
        <f>+D8/C8%</f>
        <v>109.00499097377083</v>
      </c>
      <c r="F8" s="185"/>
      <c r="G8" s="187"/>
    </row>
    <row r="9" spans="1:8" s="60" customFormat="1" ht="23.1" customHeight="1">
      <c r="B9" s="63" t="s">
        <v>169</v>
      </c>
      <c r="C9" s="142"/>
      <c r="D9" s="142"/>
      <c r="E9" s="176"/>
      <c r="F9" s="185"/>
      <c r="G9" s="184"/>
    </row>
    <row r="10" spans="1:8" s="60" customFormat="1" ht="23.1" customHeight="1">
      <c r="B10" s="241" t="s">
        <v>345</v>
      </c>
      <c r="C10" s="141">
        <v>134141</v>
      </c>
      <c r="D10" s="141">
        <v>141448</v>
      </c>
      <c r="E10" s="176">
        <f t="shared" ref="E10:E11" si="0">+D10/C10%</f>
        <v>105.44725326335721</v>
      </c>
      <c r="F10" s="188"/>
      <c r="G10" s="184"/>
    </row>
    <row r="11" spans="1:8" s="60" customFormat="1" ht="23.1" customHeight="1">
      <c r="B11" s="241" t="s">
        <v>346</v>
      </c>
      <c r="C11" s="141">
        <v>2489</v>
      </c>
      <c r="D11" s="141">
        <v>2046</v>
      </c>
      <c r="E11" s="176">
        <f t="shared" si="0"/>
        <v>82.201687424668535</v>
      </c>
      <c r="F11" s="188"/>
    </row>
    <row r="12" spans="1:8" s="60" customFormat="1" ht="23.1" customHeight="1">
      <c r="D12" s="143"/>
      <c r="E12" s="146"/>
      <c r="F12" s="189"/>
    </row>
    <row r="13" spans="1:8" s="60" customFormat="1" ht="23.1" customHeight="1">
      <c r="A13" s="62" t="s">
        <v>174</v>
      </c>
      <c r="C13" s="77">
        <f>+SUM(C15:C16)</f>
        <v>105943</v>
      </c>
      <c r="D13" s="77">
        <f>+SUM(D15:D16)</f>
        <v>119940</v>
      </c>
      <c r="E13" s="145">
        <f>+D13/C13%</f>
        <v>113.21182145115769</v>
      </c>
      <c r="F13" s="190"/>
      <c r="G13" s="184"/>
    </row>
    <row r="14" spans="1:8" s="60" customFormat="1" ht="23.1" customHeight="1">
      <c r="B14" s="63" t="s">
        <v>170</v>
      </c>
      <c r="C14" s="142"/>
      <c r="D14" s="142"/>
      <c r="E14" s="146"/>
      <c r="F14" s="185"/>
      <c r="G14" s="184"/>
    </row>
    <row r="15" spans="1:8" s="60" customFormat="1" ht="23.1" customHeight="1">
      <c r="B15" s="241" t="s">
        <v>345</v>
      </c>
      <c r="C15" s="141">
        <v>104219</v>
      </c>
      <c r="D15" s="141">
        <v>117863</v>
      </c>
      <c r="E15" s="146">
        <f t="shared" ref="E15:E16" si="1">+D15/C15%</f>
        <v>113.09166274863507</v>
      </c>
      <c r="F15" s="185"/>
      <c r="G15" s="183"/>
    </row>
    <row r="16" spans="1:8" s="60" customFormat="1" ht="23.1" customHeight="1">
      <c r="B16" s="241" t="s">
        <v>346</v>
      </c>
      <c r="C16" s="141">
        <v>1724</v>
      </c>
      <c r="D16" s="141">
        <v>2077</v>
      </c>
      <c r="E16" s="146">
        <f t="shared" si="1"/>
        <v>120.4756380510441</v>
      </c>
      <c r="G16" s="186"/>
    </row>
    <row r="17" spans="1:8" s="87" customFormat="1" ht="9" customHeight="1">
      <c r="A17" s="223"/>
      <c r="B17" s="223"/>
      <c r="C17" s="223"/>
      <c r="D17" s="223"/>
      <c r="E17" s="223"/>
    </row>
    <row r="18" spans="1:8" ht="15.75">
      <c r="C18" s="47"/>
      <c r="D18" s="47"/>
      <c r="F18" s="62"/>
      <c r="G18" s="61"/>
      <c r="H18" s="62"/>
    </row>
  </sheetData>
  <mergeCells count="1">
    <mergeCell ref="A1:E1"/>
  </mergeCells>
  <printOptions horizontalCentered="1"/>
  <pageMargins left="1.1811023622047245" right="0.59055118110236227" top="0.78740157480314965" bottom="0.78740157480314965" header="0.31496062992125984" footer="0.31496062992125984"/>
  <pageSetup paperSize="9" scale="97" firstPageNumber="24" fitToHeight="0" orientation="portrait" useFirstPageNumber="1" r:id="rId1"/>
  <headerFooter alignWithMargins="0">
    <oddHeader>&amp;C&amp;"Times New Roman,Regular"&amp;12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E30"/>
  <sheetViews>
    <sheetView workbookViewId="0">
      <pane ySplit="4" topLeftCell="A5" activePane="bottomLeft" state="frozen"/>
      <selection activeCell="H15" sqref="H15"/>
      <selection pane="bottomLeft" activeCell="H15" sqref="H15"/>
    </sheetView>
  </sheetViews>
  <sheetFormatPr defaultRowHeight="12.75"/>
  <cols>
    <col min="1" max="1" width="4.7109375" style="1" customWidth="1"/>
    <col min="2" max="2" width="32.28515625" style="1" customWidth="1"/>
    <col min="3" max="4" width="14.42578125" style="1" customWidth="1"/>
    <col min="5" max="5" width="14.42578125" style="4" customWidth="1"/>
    <col min="6" max="16384" width="9.140625" style="1"/>
  </cols>
  <sheetData>
    <row r="1" spans="1:5" ht="53.25" customHeight="1">
      <c r="A1" s="460" t="s">
        <v>241</v>
      </c>
      <c r="B1" s="460"/>
      <c r="C1" s="460"/>
      <c r="D1" s="460"/>
      <c r="E1" s="460"/>
    </row>
    <row r="2" spans="1:5" ht="20.100000000000001" customHeight="1">
      <c r="A2" s="3"/>
      <c r="B2" s="3"/>
      <c r="C2" s="3"/>
      <c r="D2" s="3"/>
      <c r="E2" s="3"/>
    </row>
    <row r="3" spans="1:5" ht="39.75" customHeight="1">
      <c r="A3" s="465"/>
      <c r="B3" s="465"/>
      <c r="C3" s="463" t="s">
        <v>326</v>
      </c>
      <c r="D3" s="463" t="s">
        <v>325</v>
      </c>
      <c r="E3" s="461" t="s">
        <v>324</v>
      </c>
    </row>
    <row r="4" spans="1:5" ht="12.75" customHeight="1">
      <c r="A4" s="466"/>
      <c r="B4" s="466"/>
      <c r="C4" s="464"/>
      <c r="D4" s="464"/>
      <c r="E4" s="462"/>
    </row>
    <row r="5" spans="1:5" s="45" customFormat="1" ht="15.75" customHeight="1">
      <c r="A5" s="46"/>
      <c r="B5" s="14"/>
      <c r="C5" s="13"/>
      <c r="D5" s="13"/>
      <c r="E5" s="13"/>
    </row>
    <row r="6" spans="1:5" ht="23.1" customHeight="1">
      <c r="A6" s="16" t="s">
        <v>29</v>
      </c>
      <c r="B6" s="10"/>
      <c r="C6" s="10"/>
      <c r="D6" s="10"/>
      <c r="E6" s="12"/>
    </row>
    <row r="7" spans="1:5" ht="23.1" customHeight="1">
      <c r="A7" s="10"/>
      <c r="B7" s="16" t="s">
        <v>30</v>
      </c>
      <c r="C7" s="11"/>
      <c r="D7" s="11"/>
      <c r="E7" s="12"/>
    </row>
    <row r="8" spans="1:5" ht="23.1" customHeight="1">
      <c r="A8" s="10"/>
      <c r="B8" s="240" t="s">
        <v>31</v>
      </c>
      <c r="C8" s="17" t="s">
        <v>32</v>
      </c>
      <c r="D8" s="230">
        <v>0</v>
      </c>
      <c r="E8" s="233">
        <v>0</v>
      </c>
    </row>
    <row r="9" spans="1:5" ht="23.1" customHeight="1">
      <c r="A9" s="10"/>
      <c r="B9" s="240" t="s">
        <v>42</v>
      </c>
      <c r="C9" s="17" t="s">
        <v>190</v>
      </c>
      <c r="D9" s="230">
        <v>0</v>
      </c>
      <c r="E9" s="233">
        <v>0</v>
      </c>
    </row>
    <row r="10" spans="1:5" ht="23.1" customHeight="1">
      <c r="A10" s="10"/>
      <c r="B10" s="240" t="s">
        <v>33</v>
      </c>
      <c r="C10" s="17" t="s">
        <v>34</v>
      </c>
      <c r="D10" s="230">
        <v>0</v>
      </c>
      <c r="E10" s="233">
        <v>0</v>
      </c>
    </row>
    <row r="11" spans="1:5" ht="23.1" customHeight="1">
      <c r="A11" s="10"/>
      <c r="B11" s="240" t="s">
        <v>35</v>
      </c>
      <c r="C11" s="17" t="s">
        <v>190</v>
      </c>
      <c r="D11" s="230">
        <v>0</v>
      </c>
      <c r="E11" s="233">
        <v>0</v>
      </c>
    </row>
    <row r="12" spans="1:5" ht="23.1" customHeight="1">
      <c r="A12" s="10"/>
      <c r="B12" s="240" t="s">
        <v>36</v>
      </c>
      <c r="C12" s="18" t="s">
        <v>37</v>
      </c>
      <c r="D12" s="230">
        <v>0</v>
      </c>
      <c r="E12" s="233">
        <v>0</v>
      </c>
    </row>
    <row r="13" spans="1:5" ht="23.1" customHeight="1">
      <c r="A13" s="10"/>
      <c r="B13" s="16" t="s">
        <v>38</v>
      </c>
      <c r="C13" s="11"/>
      <c r="D13" s="78"/>
      <c r="E13" s="202"/>
    </row>
    <row r="14" spans="1:5" ht="23.1" customHeight="1">
      <c r="A14" s="10"/>
      <c r="B14" s="240" t="s">
        <v>39</v>
      </c>
      <c r="C14" s="17" t="s">
        <v>32</v>
      </c>
      <c r="D14" s="229">
        <v>2</v>
      </c>
      <c r="E14" s="232">
        <v>20</v>
      </c>
    </row>
    <row r="15" spans="1:5" ht="23.1" customHeight="1">
      <c r="A15" s="10"/>
      <c r="B15" s="240" t="s">
        <v>40</v>
      </c>
      <c r="C15" s="17" t="s">
        <v>190</v>
      </c>
      <c r="D15" s="229">
        <v>2</v>
      </c>
      <c r="E15" s="232">
        <v>20</v>
      </c>
    </row>
    <row r="16" spans="1:5" ht="23.1" customHeight="1">
      <c r="A16" s="10"/>
      <c r="B16" s="240" t="s">
        <v>41</v>
      </c>
      <c r="C16" s="18" t="s">
        <v>37</v>
      </c>
      <c r="D16" s="229">
        <v>90</v>
      </c>
      <c r="E16" s="232">
        <v>25.678336043824359</v>
      </c>
    </row>
    <row r="17" spans="1:5" ht="23.1" customHeight="1">
      <c r="A17" s="16" t="s">
        <v>74</v>
      </c>
      <c r="B17" s="10"/>
      <c r="C17" s="19"/>
      <c r="D17" s="17"/>
      <c r="E17" s="202"/>
    </row>
    <row r="18" spans="1:5" ht="23.1" customHeight="1">
      <c r="A18" s="10"/>
      <c r="B18" s="16" t="s">
        <v>75</v>
      </c>
      <c r="C18" s="20" t="s">
        <v>32</v>
      </c>
      <c r="D18" s="228">
        <v>78</v>
      </c>
      <c r="E18" s="231">
        <v>113.04347826086958</v>
      </c>
    </row>
    <row r="19" spans="1:5" ht="23.1" customHeight="1">
      <c r="A19" s="10"/>
      <c r="B19" s="240" t="s">
        <v>65</v>
      </c>
      <c r="C19" s="19" t="s">
        <v>190</v>
      </c>
      <c r="D19" s="229">
        <v>78</v>
      </c>
      <c r="E19" s="232">
        <v>113.04347826086958</v>
      </c>
    </row>
    <row r="20" spans="1:5" ht="23.1" customHeight="1">
      <c r="A20" s="10"/>
      <c r="B20" s="240" t="s">
        <v>66</v>
      </c>
      <c r="C20" s="19" t="s">
        <v>190</v>
      </c>
      <c r="D20" s="230">
        <v>0</v>
      </c>
      <c r="E20" s="233">
        <v>0</v>
      </c>
    </row>
    <row r="21" spans="1:5" ht="23.1" customHeight="1">
      <c r="A21" s="10"/>
      <c r="B21" s="240" t="s">
        <v>67</v>
      </c>
      <c r="C21" s="19" t="s">
        <v>190</v>
      </c>
      <c r="D21" s="230">
        <v>0</v>
      </c>
      <c r="E21" s="233">
        <v>0</v>
      </c>
    </row>
    <row r="22" spans="1:5" ht="23.1" customHeight="1">
      <c r="A22" s="10"/>
      <c r="B22" s="16" t="s">
        <v>76</v>
      </c>
      <c r="C22" s="20" t="s">
        <v>34</v>
      </c>
      <c r="D22" s="228">
        <v>49</v>
      </c>
      <c r="E22" s="231">
        <v>153.125</v>
      </c>
    </row>
    <row r="23" spans="1:5" ht="23.1" customHeight="1">
      <c r="A23" s="10"/>
      <c r="B23" s="240" t="s">
        <v>65</v>
      </c>
      <c r="C23" s="19" t="s">
        <v>190</v>
      </c>
      <c r="D23" s="229">
        <v>49</v>
      </c>
      <c r="E23" s="232">
        <v>153.125</v>
      </c>
    </row>
    <row r="24" spans="1:5" ht="23.1" customHeight="1">
      <c r="A24" s="10"/>
      <c r="B24" s="240" t="s">
        <v>66</v>
      </c>
      <c r="C24" s="19" t="s">
        <v>190</v>
      </c>
      <c r="D24" s="230">
        <v>0</v>
      </c>
      <c r="E24" s="233">
        <v>0</v>
      </c>
    </row>
    <row r="25" spans="1:5" ht="23.1" customHeight="1">
      <c r="A25" s="10"/>
      <c r="B25" s="240" t="s">
        <v>67</v>
      </c>
      <c r="C25" s="19" t="s">
        <v>190</v>
      </c>
      <c r="D25" s="230">
        <v>0</v>
      </c>
      <c r="E25" s="233">
        <v>0</v>
      </c>
    </row>
    <row r="26" spans="1:5" ht="23.1" customHeight="1">
      <c r="A26" s="10"/>
      <c r="B26" s="16" t="s">
        <v>77</v>
      </c>
      <c r="C26" s="20" t="s">
        <v>34</v>
      </c>
      <c r="D26" s="228">
        <v>43</v>
      </c>
      <c r="E26" s="231">
        <v>95.555555555555557</v>
      </c>
    </row>
    <row r="27" spans="1:5" ht="23.1" customHeight="1">
      <c r="A27" s="10"/>
      <c r="B27" s="240" t="s">
        <v>65</v>
      </c>
      <c r="C27" s="19" t="s">
        <v>190</v>
      </c>
      <c r="D27" s="229">
        <v>43</v>
      </c>
      <c r="E27" s="232">
        <v>95.555555555555557</v>
      </c>
    </row>
    <row r="28" spans="1:5" ht="23.1" customHeight="1">
      <c r="A28" s="10"/>
      <c r="B28" s="240" t="s">
        <v>66</v>
      </c>
      <c r="C28" s="19" t="s">
        <v>190</v>
      </c>
      <c r="D28" s="230">
        <v>0</v>
      </c>
      <c r="E28" s="233">
        <v>0</v>
      </c>
    </row>
    <row r="29" spans="1:5" ht="23.1" customHeight="1">
      <c r="A29" s="10"/>
      <c r="B29" s="240" t="s">
        <v>67</v>
      </c>
      <c r="C29" s="19" t="s">
        <v>190</v>
      </c>
      <c r="D29" s="230">
        <v>0</v>
      </c>
      <c r="E29" s="233">
        <v>0</v>
      </c>
    </row>
    <row r="30" spans="1:5" s="87" customFormat="1" ht="9" customHeight="1">
      <c r="A30" s="223"/>
      <c r="B30" s="223"/>
      <c r="C30" s="223"/>
      <c r="D30" s="223"/>
      <c r="E30" s="223"/>
    </row>
  </sheetData>
  <mergeCells count="6">
    <mergeCell ref="A1:E1"/>
    <mergeCell ref="E3:E4"/>
    <mergeCell ref="D3:D4"/>
    <mergeCell ref="A3:A4"/>
    <mergeCell ref="B3:B4"/>
    <mergeCell ref="C3:C4"/>
  </mergeCells>
  <printOptions horizontalCentered="1"/>
  <pageMargins left="1.1811023622047245" right="0.59055118110236227" top="0.78740157480314965" bottom="0.78740157480314965" header="0.31496062992125984" footer="0.31496062992125984"/>
  <pageSetup paperSize="9" firstPageNumber="24" fitToHeight="0" orientation="portrait" useFirstPageNumber="1" r:id="rId1"/>
  <headerFooter alignWithMargins="0">
    <oddHeader>&amp;C&amp;"Times New Roman,Regular"&amp;12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36"/>
  <sheetViews>
    <sheetView workbookViewId="0">
      <selection activeCell="H15" sqref="H15"/>
    </sheetView>
  </sheetViews>
  <sheetFormatPr defaultColWidth="11.42578125" defaultRowHeight="12.75"/>
  <cols>
    <col min="1" max="1" width="2.7109375" style="24" customWidth="1"/>
    <col min="2" max="2" width="41" style="24" customWidth="1"/>
    <col min="3" max="4" width="14" style="24" customWidth="1"/>
    <col min="5" max="5" width="14" style="82" customWidth="1"/>
    <col min="6" max="229" width="11.42578125" style="24"/>
    <col min="230" max="230" width="2.7109375" style="24" customWidth="1"/>
    <col min="231" max="231" width="44.28515625" style="24" customWidth="1"/>
    <col min="232" max="233" width="16.7109375" style="24" customWidth="1"/>
    <col min="234" max="234" width="15.140625" style="24" customWidth="1"/>
    <col min="235" max="235" width="11.42578125" style="24"/>
    <col min="236" max="236" width="11.85546875" style="24" bestFit="1" customWidth="1"/>
    <col min="237" max="485" width="11.42578125" style="24"/>
    <col min="486" max="486" width="2.7109375" style="24" customWidth="1"/>
    <col min="487" max="487" width="44.28515625" style="24" customWidth="1"/>
    <col min="488" max="489" width="16.7109375" style="24" customWidth="1"/>
    <col min="490" max="490" width="15.140625" style="24" customWidth="1"/>
    <col min="491" max="491" width="11.42578125" style="24"/>
    <col min="492" max="492" width="11.85546875" style="24" bestFit="1" customWidth="1"/>
    <col min="493" max="741" width="11.42578125" style="24"/>
    <col min="742" max="742" width="2.7109375" style="24" customWidth="1"/>
    <col min="743" max="743" width="44.28515625" style="24" customWidth="1"/>
    <col min="744" max="745" width="16.7109375" style="24" customWidth="1"/>
    <col min="746" max="746" width="15.140625" style="24" customWidth="1"/>
    <col min="747" max="747" width="11.42578125" style="24"/>
    <col min="748" max="748" width="11.85546875" style="24" bestFit="1" customWidth="1"/>
    <col min="749" max="997" width="11.42578125" style="24"/>
    <col min="998" max="998" width="2.7109375" style="24" customWidth="1"/>
    <col min="999" max="999" width="44.28515625" style="24" customWidth="1"/>
    <col min="1000" max="1001" width="16.7109375" style="24" customWidth="1"/>
    <col min="1002" max="1002" width="15.140625" style="24" customWidth="1"/>
    <col min="1003" max="1003" width="11.42578125" style="24"/>
    <col min="1004" max="1004" width="11.85546875" style="24" bestFit="1" customWidth="1"/>
    <col min="1005" max="1253" width="11.42578125" style="24"/>
    <col min="1254" max="1254" width="2.7109375" style="24" customWidth="1"/>
    <col min="1255" max="1255" width="44.28515625" style="24" customWidth="1"/>
    <col min="1256" max="1257" width="16.7109375" style="24" customWidth="1"/>
    <col min="1258" max="1258" width="15.140625" style="24" customWidth="1"/>
    <col min="1259" max="1259" width="11.42578125" style="24"/>
    <col min="1260" max="1260" width="11.85546875" style="24" bestFit="1" customWidth="1"/>
    <col min="1261" max="1509" width="11.42578125" style="24"/>
    <col min="1510" max="1510" width="2.7109375" style="24" customWidth="1"/>
    <col min="1511" max="1511" width="44.28515625" style="24" customWidth="1"/>
    <col min="1512" max="1513" width="16.7109375" style="24" customWidth="1"/>
    <col min="1514" max="1514" width="15.140625" style="24" customWidth="1"/>
    <col min="1515" max="1515" width="11.42578125" style="24"/>
    <col min="1516" max="1516" width="11.85546875" style="24" bestFit="1" customWidth="1"/>
    <col min="1517" max="1765" width="11.42578125" style="24"/>
    <col min="1766" max="1766" width="2.7109375" style="24" customWidth="1"/>
    <col min="1767" max="1767" width="44.28515625" style="24" customWidth="1"/>
    <col min="1768" max="1769" width="16.7109375" style="24" customWidth="1"/>
    <col min="1770" max="1770" width="15.140625" style="24" customWidth="1"/>
    <col min="1771" max="1771" width="11.42578125" style="24"/>
    <col min="1772" max="1772" width="11.85546875" style="24" bestFit="1" customWidth="1"/>
    <col min="1773" max="2021" width="11.42578125" style="24"/>
    <col min="2022" max="2022" width="2.7109375" style="24" customWidth="1"/>
    <col min="2023" max="2023" width="44.28515625" style="24" customWidth="1"/>
    <col min="2024" max="2025" width="16.7109375" style="24" customWidth="1"/>
    <col min="2026" max="2026" width="15.140625" style="24" customWidth="1"/>
    <col min="2027" max="2027" width="11.42578125" style="24"/>
    <col min="2028" max="2028" width="11.85546875" style="24" bestFit="1" customWidth="1"/>
    <col min="2029" max="2277" width="11.42578125" style="24"/>
    <col min="2278" max="2278" width="2.7109375" style="24" customWidth="1"/>
    <col min="2279" max="2279" width="44.28515625" style="24" customWidth="1"/>
    <col min="2280" max="2281" width="16.7109375" style="24" customWidth="1"/>
    <col min="2282" max="2282" width="15.140625" style="24" customWidth="1"/>
    <col min="2283" max="2283" width="11.42578125" style="24"/>
    <col min="2284" max="2284" width="11.85546875" style="24" bestFit="1" customWidth="1"/>
    <col min="2285" max="2533" width="11.42578125" style="24"/>
    <col min="2534" max="2534" width="2.7109375" style="24" customWidth="1"/>
    <col min="2535" max="2535" width="44.28515625" style="24" customWidth="1"/>
    <col min="2536" max="2537" width="16.7109375" style="24" customWidth="1"/>
    <col min="2538" max="2538" width="15.140625" style="24" customWidth="1"/>
    <col min="2539" max="2539" width="11.42578125" style="24"/>
    <col min="2540" max="2540" width="11.85546875" style="24" bestFit="1" customWidth="1"/>
    <col min="2541" max="2789" width="11.42578125" style="24"/>
    <col min="2790" max="2790" width="2.7109375" style="24" customWidth="1"/>
    <col min="2791" max="2791" width="44.28515625" style="24" customWidth="1"/>
    <col min="2792" max="2793" width="16.7109375" style="24" customWidth="1"/>
    <col min="2794" max="2794" width="15.140625" style="24" customWidth="1"/>
    <col min="2795" max="2795" width="11.42578125" style="24"/>
    <col min="2796" max="2796" width="11.85546875" style="24" bestFit="1" customWidth="1"/>
    <col min="2797" max="3045" width="11.42578125" style="24"/>
    <col min="3046" max="3046" width="2.7109375" style="24" customWidth="1"/>
    <col min="3047" max="3047" width="44.28515625" style="24" customWidth="1"/>
    <col min="3048" max="3049" width="16.7109375" style="24" customWidth="1"/>
    <col min="3050" max="3050" width="15.140625" style="24" customWidth="1"/>
    <col min="3051" max="3051" width="11.42578125" style="24"/>
    <col min="3052" max="3052" width="11.85546875" style="24" bestFit="1" customWidth="1"/>
    <col min="3053" max="3301" width="11.42578125" style="24"/>
    <col min="3302" max="3302" width="2.7109375" style="24" customWidth="1"/>
    <col min="3303" max="3303" width="44.28515625" style="24" customWidth="1"/>
    <col min="3304" max="3305" width="16.7109375" style="24" customWidth="1"/>
    <col min="3306" max="3306" width="15.140625" style="24" customWidth="1"/>
    <col min="3307" max="3307" width="11.42578125" style="24"/>
    <col min="3308" max="3308" width="11.85546875" style="24" bestFit="1" customWidth="1"/>
    <col min="3309" max="3557" width="11.42578125" style="24"/>
    <col min="3558" max="3558" width="2.7109375" style="24" customWidth="1"/>
    <col min="3559" max="3559" width="44.28515625" style="24" customWidth="1"/>
    <col min="3560" max="3561" width="16.7109375" style="24" customWidth="1"/>
    <col min="3562" max="3562" width="15.140625" style="24" customWidth="1"/>
    <col min="3563" max="3563" width="11.42578125" style="24"/>
    <col min="3564" max="3564" width="11.85546875" style="24" bestFit="1" customWidth="1"/>
    <col min="3565" max="3813" width="11.42578125" style="24"/>
    <col min="3814" max="3814" width="2.7109375" style="24" customWidth="1"/>
    <col min="3815" max="3815" width="44.28515625" style="24" customWidth="1"/>
    <col min="3816" max="3817" width="16.7109375" style="24" customWidth="1"/>
    <col min="3818" max="3818" width="15.140625" style="24" customWidth="1"/>
    <col min="3819" max="3819" width="11.42578125" style="24"/>
    <col min="3820" max="3820" width="11.85546875" style="24" bestFit="1" customWidth="1"/>
    <col min="3821" max="4069" width="11.42578125" style="24"/>
    <col min="4070" max="4070" width="2.7109375" style="24" customWidth="1"/>
    <col min="4071" max="4071" width="44.28515625" style="24" customWidth="1"/>
    <col min="4072" max="4073" width="16.7109375" style="24" customWidth="1"/>
    <col min="4074" max="4074" width="15.140625" style="24" customWidth="1"/>
    <col min="4075" max="4075" width="11.42578125" style="24"/>
    <col min="4076" max="4076" width="11.85546875" style="24" bestFit="1" customWidth="1"/>
    <col min="4077" max="4325" width="11.42578125" style="24"/>
    <col min="4326" max="4326" width="2.7109375" style="24" customWidth="1"/>
    <col min="4327" max="4327" width="44.28515625" style="24" customWidth="1"/>
    <col min="4328" max="4329" width="16.7109375" style="24" customWidth="1"/>
    <col min="4330" max="4330" width="15.140625" style="24" customWidth="1"/>
    <col min="4331" max="4331" width="11.42578125" style="24"/>
    <col min="4332" max="4332" width="11.85546875" style="24" bestFit="1" customWidth="1"/>
    <col min="4333" max="4581" width="11.42578125" style="24"/>
    <col min="4582" max="4582" width="2.7109375" style="24" customWidth="1"/>
    <col min="4583" max="4583" width="44.28515625" style="24" customWidth="1"/>
    <col min="4584" max="4585" width="16.7109375" style="24" customWidth="1"/>
    <col min="4586" max="4586" width="15.140625" style="24" customWidth="1"/>
    <col min="4587" max="4587" width="11.42578125" style="24"/>
    <col min="4588" max="4588" width="11.85546875" style="24" bestFit="1" customWidth="1"/>
    <col min="4589" max="4837" width="11.42578125" style="24"/>
    <col min="4838" max="4838" width="2.7109375" style="24" customWidth="1"/>
    <col min="4839" max="4839" width="44.28515625" style="24" customWidth="1"/>
    <col min="4840" max="4841" width="16.7109375" style="24" customWidth="1"/>
    <col min="4842" max="4842" width="15.140625" style="24" customWidth="1"/>
    <col min="4843" max="4843" width="11.42578125" style="24"/>
    <col min="4844" max="4844" width="11.85546875" style="24" bestFit="1" customWidth="1"/>
    <col min="4845" max="5093" width="11.42578125" style="24"/>
    <col min="5094" max="5094" width="2.7109375" style="24" customWidth="1"/>
    <col min="5095" max="5095" width="44.28515625" style="24" customWidth="1"/>
    <col min="5096" max="5097" width="16.7109375" style="24" customWidth="1"/>
    <col min="5098" max="5098" width="15.140625" style="24" customWidth="1"/>
    <col min="5099" max="5099" width="11.42578125" style="24"/>
    <col min="5100" max="5100" width="11.85546875" style="24" bestFit="1" customWidth="1"/>
    <col min="5101" max="5349" width="11.42578125" style="24"/>
    <col min="5350" max="5350" width="2.7109375" style="24" customWidth="1"/>
    <col min="5351" max="5351" width="44.28515625" style="24" customWidth="1"/>
    <col min="5352" max="5353" width="16.7109375" style="24" customWidth="1"/>
    <col min="5354" max="5354" width="15.140625" style="24" customWidth="1"/>
    <col min="5355" max="5355" width="11.42578125" style="24"/>
    <col min="5356" max="5356" width="11.85546875" style="24" bestFit="1" customWidth="1"/>
    <col min="5357" max="5605" width="11.42578125" style="24"/>
    <col min="5606" max="5606" width="2.7109375" style="24" customWidth="1"/>
    <col min="5607" max="5607" width="44.28515625" style="24" customWidth="1"/>
    <col min="5608" max="5609" width="16.7109375" style="24" customWidth="1"/>
    <col min="5610" max="5610" width="15.140625" style="24" customWidth="1"/>
    <col min="5611" max="5611" width="11.42578125" style="24"/>
    <col min="5612" max="5612" width="11.85546875" style="24" bestFit="1" customWidth="1"/>
    <col min="5613" max="5861" width="11.42578125" style="24"/>
    <col min="5862" max="5862" width="2.7109375" style="24" customWidth="1"/>
    <col min="5863" max="5863" width="44.28515625" style="24" customWidth="1"/>
    <col min="5864" max="5865" width="16.7109375" style="24" customWidth="1"/>
    <col min="5866" max="5866" width="15.140625" style="24" customWidth="1"/>
    <col min="5867" max="5867" width="11.42578125" style="24"/>
    <col min="5868" max="5868" width="11.85546875" style="24" bestFit="1" customWidth="1"/>
    <col min="5869" max="6117" width="11.42578125" style="24"/>
    <col min="6118" max="6118" width="2.7109375" style="24" customWidth="1"/>
    <col min="6119" max="6119" width="44.28515625" style="24" customWidth="1"/>
    <col min="6120" max="6121" width="16.7109375" style="24" customWidth="1"/>
    <col min="6122" max="6122" width="15.140625" style="24" customWidth="1"/>
    <col min="6123" max="6123" width="11.42578125" style="24"/>
    <col min="6124" max="6124" width="11.85546875" style="24" bestFit="1" customWidth="1"/>
    <col min="6125" max="6373" width="11.42578125" style="24"/>
    <col min="6374" max="6374" width="2.7109375" style="24" customWidth="1"/>
    <col min="6375" max="6375" width="44.28515625" style="24" customWidth="1"/>
    <col min="6376" max="6377" width="16.7109375" style="24" customWidth="1"/>
    <col min="6378" max="6378" width="15.140625" style="24" customWidth="1"/>
    <col min="6379" max="6379" width="11.42578125" style="24"/>
    <col min="6380" max="6380" width="11.85546875" style="24" bestFit="1" customWidth="1"/>
    <col min="6381" max="6629" width="11.42578125" style="24"/>
    <col min="6630" max="6630" width="2.7109375" style="24" customWidth="1"/>
    <col min="6631" max="6631" width="44.28515625" style="24" customWidth="1"/>
    <col min="6632" max="6633" width="16.7109375" style="24" customWidth="1"/>
    <col min="6634" max="6634" width="15.140625" style="24" customWidth="1"/>
    <col min="6635" max="6635" width="11.42578125" style="24"/>
    <col min="6636" max="6636" width="11.85546875" style="24" bestFit="1" customWidth="1"/>
    <col min="6637" max="6885" width="11.42578125" style="24"/>
    <col min="6886" max="6886" width="2.7109375" style="24" customWidth="1"/>
    <col min="6887" max="6887" width="44.28515625" style="24" customWidth="1"/>
    <col min="6888" max="6889" width="16.7109375" style="24" customWidth="1"/>
    <col min="6890" max="6890" width="15.140625" style="24" customWidth="1"/>
    <col min="6891" max="6891" width="11.42578125" style="24"/>
    <col min="6892" max="6892" width="11.85546875" style="24" bestFit="1" customWidth="1"/>
    <col min="6893" max="7141" width="11.42578125" style="24"/>
    <col min="7142" max="7142" width="2.7109375" style="24" customWidth="1"/>
    <col min="7143" max="7143" width="44.28515625" style="24" customWidth="1"/>
    <col min="7144" max="7145" width="16.7109375" style="24" customWidth="1"/>
    <col min="7146" max="7146" width="15.140625" style="24" customWidth="1"/>
    <col min="7147" max="7147" width="11.42578125" style="24"/>
    <col min="7148" max="7148" width="11.85546875" style="24" bestFit="1" customWidth="1"/>
    <col min="7149" max="7397" width="11.42578125" style="24"/>
    <col min="7398" max="7398" width="2.7109375" style="24" customWidth="1"/>
    <col min="7399" max="7399" width="44.28515625" style="24" customWidth="1"/>
    <col min="7400" max="7401" width="16.7109375" style="24" customWidth="1"/>
    <col min="7402" max="7402" width="15.140625" style="24" customWidth="1"/>
    <col min="7403" max="7403" width="11.42578125" style="24"/>
    <col min="7404" max="7404" width="11.85546875" style="24" bestFit="1" customWidth="1"/>
    <col min="7405" max="7653" width="11.42578125" style="24"/>
    <col min="7654" max="7654" width="2.7109375" style="24" customWidth="1"/>
    <col min="7655" max="7655" width="44.28515625" style="24" customWidth="1"/>
    <col min="7656" max="7657" width="16.7109375" style="24" customWidth="1"/>
    <col min="7658" max="7658" width="15.140625" style="24" customWidth="1"/>
    <col min="7659" max="7659" width="11.42578125" style="24"/>
    <col min="7660" max="7660" width="11.85546875" style="24" bestFit="1" customWidth="1"/>
    <col min="7661" max="7909" width="11.42578125" style="24"/>
    <col min="7910" max="7910" width="2.7109375" style="24" customWidth="1"/>
    <col min="7911" max="7911" width="44.28515625" style="24" customWidth="1"/>
    <col min="7912" max="7913" width="16.7109375" style="24" customWidth="1"/>
    <col min="7914" max="7914" width="15.140625" style="24" customWidth="1"/>
    <col min="7915" max="7915" width="11.42578125" style="24"/>
    <col min="7916" max="7916" width="11.85546875" style="24" bestFit="1" customWidth="1"/>
    <col min="7917" max="8165" width="11.42578125" style="24"/>
    <col min="8166" max="8166" width="2.7109375" style="24" customWidth="1"/>
    <col min="8167" max="8167" width="44.28515625" style="24" customWidth="1"/>
    <col min="8168" max="8169" width="16.7109375" style="24" customWidth="1"/>
    <col min="8170" max="8170" width="15.140625" style="24" customWidth="1"/>
    <col min="8171" max="8171" width="11.42578125" style="24"/>
    <col min="8172" max="8172" width="11.85546875" style="24" bestFit="1" customWidth="1"/>
    <col min="8173" max="8421" width="11.42578125" style="24"/>
    <col min="8422" max="8422" width="2.7109375" style="24" customWidth="1"/>
    <col min="8423" max="8423" width="44.28515625" style="24" customWidth="1"/>
    <col min="8424" max="8425" width="16.7109375" style="24" customWidth="1"/>
    <col min="8426" max="8426" width="15.140625" style="24" customWidth="1"/>
    <col min="8427" max="8427" width="11.42578125" style="24"/>
    <col min="8428" max="8428" width="11.85546875" style="24" bestFit="1" customWidth="1"/>
    <col min="8429" max="8677" width="11.42578125" style="24"/>
    <col min="8678" max="8678" width="2.7109375" style="24" customWidth="1"/>
    <col min="8679" max="8679" width="44.28515625" style="24" customWidth="1"/>
    <col min="8680" max="8681" width="16.7109375" style="24" customWidth="1"/>
    <col min="8682" max="8682" width="15.140625" style="24" customWidth="1"/>
    <col min="8683" max="8683" width="11.42578125" style="24"/>
    <col min="8684" max="8684" width="11.85546875" style="24" bestFit="1" customWidth="1"/>
    <col min="8685" max="8933" width="11.42578125" style="24"/>
    <col min="8934" max="8934" width="2.7109375" style="24" customWidth="1"/>
    <col min="8935" max="8935" width="44.28515625" style="24" customWidth="1"/>
    <col min="8936" max="8937" width="16.7109375" style="24" customWidth="1"/>
    <col min="8938" max="8938" width="15.140625" style="24" customWidth="1"/>
    <col min="8939" max="8939" width="11.42578125" style="24"/>
    <col min="8940" max="8940" width="11.85546875" style="24" bestFit="1" customWidth="1"/>
    <col min="8941" max="9189" width="11.42578125" style="24"/>
    <col min="9190" max="9190" width="2.7109375" style="24" customWidth="1"/>
    <col min="9191" max="9191" width="44.28515625" style="24" customWidth="1"/>
    <col min="9192" max="9193" width="16.7109375" style="24" customWidth="1"/>
    <col min="9194" max="9194" width="15.140625" style="24" customWidth="1"/>
    <col min="9195" max="9195" width="11.42578125" style="24"/>
    <col min="9196" max="9196" width="11.85546875" style="24" bestFit="1" customWidth="1"/>
    <col min="9197" max="9445" width="11.42578125" style="24"/>
    <col min="9446" max="9446" width="2.7109375" style="24" customWidth="1"/>
    <col min="9447" max="9447" width="44.28515625" style="24" customWidth="1"/>
    <col min="9448" max="9449" width="16.7109375" style="24" customWidth="1"/>
    <col min="9450" max="9450" width="15.140625" style="24" customWidth="1"/>
    <col min="9451" max="9451" width="11.42578125" style="24"/>
    <col min="9452" max="9452" width="11.85546875" style="24" bestFit="1" customWidth="1"/>
    <col min="9453" max="9701" width="11.42578125" style="24"/>
    <col min="9702" max="9702" width="2.7109375" style="24" customWidth="1"/>
    <col min="9703" max="9703" width="44.28515625" style="24" customWidth="1"/>
    <col min="9704" max="9705" width="16.7109375" style="24" customWidth="1"/>
    <col min="9706" max="9706" width="15.140625" style="24" customWidth="1"/>
    <col min="9707" max="9707" width="11.42578125" style="24"/>
    <col min="9708" max="9708" width="11.85546875" style="24" bestFit="1" customWidth="1"/>
    <col min="9709" max="9957" width="11.42578125" style="24"/>
    <col min="9958" max="9958" width="2.7109375" style="24" customWidth="1"/>
    <col min="9959" max="9959" width="44.28515625" style="24" customWidth="1"/>
    <col min="9960" max="9961" width="16.7109375" style="24" customWidth="1"/>
    <col min="9962" max="9962" width="15.140625" style="24" customWidth="1"/>
    <col min="9963" max="9963" width="11.42578125" style="24"/>
    <col min="9964" max="9964" width="11.85546875" style="24" bestFit="1" customWidth="1"/>
    <col min="9965" max="10213" width="11.42578125" style="24"/>
    <col min="10214" max="10214" width="2.7109375" style="24" customWidth="1"/>
    <col min="10215" max="10215" width="44.28515625" style="24" customWidth="1"/>
    <col min="10216" max="10217" width="16.7109375" style="24" customWidth="1"/>
    <col min="10218" max="10218" width="15.140625" style="24" customWidth="1"/>
    <col min="10219" max="10219" width="11.42578125" style="24"/>
    <col min="10220" max="10220" width="11.85546875" style="24" bestFit="1" customWidth="1"/>
    <col min="10221" max="10469" width="11.42578125" style="24"/>
    <col min="10470" max="10470" width="2.7109375" style="24" customWidth="1"/>
    <col min="10471" max="10471" width="44.28515625" style="24" customWidth="1"/>
    <col min="10472" max="10473" width="16.7109375" style="24" customWidth="1"/>
    <col min="10474" max="10474" width="15.140625" style="24" customWidth="1"/>
    <col min="10475" max="10475" width="11.42578125" style="24"/>
    <col min="10476" max="10476" width="11.85546875" style="24" bestFit="1" customWidth="1"/>
    <col min="10477" max="10725" width="11.42578125" style="24"/>
    <col min="10726" max="10726" width="2.7109375" style="24" customWidth="1"/>
    <col min="10727" max="10727" width="44.28515625" style="24" customWidth="1"/>
    <col min="10728" max="10729" width="16.7109375" style="24" customWidth="1"/>
    <col min="10730" max="10730" width="15.140625" style="24" customWidth="1"/>
    <col min="10731" max="10731" width="11.42578125" style="24"/>
    <col min="10732" max="10732" width="11.85546875" style="24" bestFit="1" customWidth="1"/>
    <col min="10733" max="10981" width="11.42578125" style="24"/>
    <col min="10982" max="10982" width="2.7109375" style="24" customWidth="1"/>
    <col min="10983" max="10983" width="44.28515625" style="24" customWidth="1"/>
    <col min="10984" max="10985" width="16.7109375" style="24" customWidth="1"/>
    <col min="10986" max="10986" width="15.140625" style="24" customWidth="1"/>
    <col min="10987" max="10987" width="11.42578125" style="24"/>
    <col min="10988" max="10988" width="11.85546875" style="24" bestFit="1" customWidth="1"/>
    <col min="10989" max="11237" width="11.42578125" style="24"/>
    <col min="11238" max="11238" width="2.7109375" style="24" customWidth="1"/>
    <col min="11239" max="11239" width="44.28515625" style="24" customWidth="1"/>
    <col min="11240" max="11241" width="16.7109375" style="24" customWidth="1"/>
    <col min="11242" max="11242" width="15.140625" style="24" customWidth="1"/>
    <col min="11243" max="11243" width="11.42578125" style="24"/>
    <col min="11244" max="11244" width="11.85546875" style="24" bestFit="1" customWidth="1"/>
    <col min="11245" max="11493" width="11.42578125" style="24"/>
    <col min="11494" max="11494" width="2.7109375" style="24" customWidth="1"/>
    <col min="11495" max="11495" width="44.28515625" style="24" customWidth="1"/>
    <col min="11496" max="11497" width="16.7109375" style="24" customWidth="1"/>
    <col min="11498" max="11498" width="15.140625" style="24" customWidth="1"/>
    <col min="11499" max="11499" width="11.42578125" style="24"/>
    <col min="11500" max="11500" width="11.85546875" style="24" bestFit="1" customWidth="1"/>
    <col min="11501" max="11749" width="11.42578125" style="24"/>
    <col min="11750" max="11750" width="2.7109375" style="24" customWidth="1"/>
    <col min="11751" max="11751" width="44.28515625" style="24" customWidth="1"/>
    <col min="11752" max="11753" width="16.7109375" style="24" customWidth="1"/>
    <col min="11754" max="11754" width="15.140625" style="24" customWidth="1"/>
    <col min="11755" max="11755" width="11.42578125" style="24"/>
    <col min="11756" max="11756" width="11.85546875" style="24" bestFit="1" customWidth="1"/>
    <col min="11757" max="12005" width="11.42578125" style="24"/>
    <col min="12006" max="12006" width="2.7109375" style="24" customWidth="1"/>
    <col min="12007" max="12007" width="44.28515625" style="24" customWidth="1"/>
    <col min="12008" max="12009" width="16.7109375" style="24" customWidth="1"/>
    <col min="12010" max="12010" width="15.140625" style="24" customWidth="1"/>
    <col min="12011" max="12011" width="11.42578125" style="24"/>
    <col min="12012" max="12012" width="11.85546875" style="24" bestFit="1" customWidth="1"/>
    <col min="12013" max="12261" width="11.42578125" style="24"/>
    <col min="12262" max="12262" width="2.7109375" style="24" customWidth="1"/>
    <col min="12263" max="12263" width="44.28515625" style="24" customWidth="1"/>
    <col min="12264" max="12265" width="16.7109375" style="24" customWidth="1"/>
    <col min="12266" max="12266" width="15.140625" style="24" customWidth="1"/>
    <col min="12267" max="12267" width="11.42578125" style="24"/>
    <col min="12268" max="12268" width="11.85546875" style="24" bestFit="1" customWidth="1"/>
    <col min="12269" max="12517" width="11.42578125" style="24"/>
    <col min="12518" max="12518" width="2.7109375" style="24" customWidth="1"/>
    <col min="12519" max="12519" width="44.28515625" style="24" customWidth="1"/>
    <col min="12520" max="12521" width="16.7109375" style="24" customWidth="1"/>
    <col min="12522" max="12522" width="15.140625" style="24" customWidth="1"/>
    <col min="12523" max="12523" width="11.42578125" style="24"/>
    <col min="12524" max="12524" width="11.85546875" style="24" bestFit="1" customWidth="1"/>
    <col min="12525" max="12773" width="11.42578125" style="24"/>
    <col min="12774" max="12774" width="2.7109375" style="24" customWidth="1"/>
    <col min="12775" max="12775" width="44.28515625" style="24" customWidth="1"/>
    <col min="12776" max="12777" width="16.7109375" style="24" customWidth="1"/>
    <col min="12778" max="12778" width="15.140625" style="24" customWidth="1"/>
    <col min="12779" max="12779" width="11.42578125" style="24"/>
    <col min="12780" max="12780" width="11.85546875" style="24" bestFit="1" customWidth="1"/>
    <col min="12781" max="13029" width="11.42578125" style="24"/>
    <col min="13030" max="13030" width="2.7109375" style="24" customWidth="1"/>
    <col min="13031" max="13031" width="44.28515625" style="24" customWidth="1"/>
    <col min="13032" max="13033" width="16.7109375" style="24" customWidth="1"/>
    <col min="13034" max="13034" width="15.140625" style="24" customWidth="1"/>
    <col min="13035" max="13035" width="11.42578125" style="24"/>
    <col min="13036" max="13036" width="11.85546875" style="24" bestFit="1" customWidth="1"/>
    <col min="13037" max="13285" width="11.42578125" style="24"/>
    <col min="13286" max="13286" width="2.7109375" style="24" customWidth="1"/>
    <col min="13287" max="13287" width="44.28515625" style="24" customWidth="1"/>
    <col min="13288" max="13289" width="16.7109375" style="24" customWidth="1"/>
    <col min="13290" max="13290" width="15.140625" style="24" customWidth="1"/>
    <col min="13291" max="13291" width="11.42578125" style="24"/>
    <col min="13292" max="13292" width="11.85546875" style="24" bestFit="1" customWidth="1"/>
    <col min="13293" max="13541" width="11.42578125" style="24"/>
    <col min="13542" max="13542" width="2.7109375" style="24" customWidth="1"/>
    <col min="13543" max="13543" width="44.28515625" style="24" customWidth="1"/>
    <col min="13544" max="13545" width="16.7109375" style="24" customWidth="1"/>
    <col min="13546" max="13546" width="15.140625" style="24" customWidth="1"/>
    <col min="13547" max="13547" width="11.42578125" style="24"/>
    <col min="13548" max="13548" width="11.85546875" style="24" bestFit="1" customWidth="1"/>
    <col min="13549" max="13797" width="11.42578125" style="24"/>
    <col min="13798" max="13798" width="2.7109375" style="24" customWidth="1"/>
    <col min="13799" max="13799" width="44.28515625" style="24" customWidth="1"/>
    <col min="13800" max="13801" width="16.7109375" style="24" customWidth="1"/>
    <col min="13802" max="13802" width="15.140625" style="24" customWidth="1"/>
    <col min="13803" max="13803" width="11.42578125" style="24"/>
    <col min="13804" max="13804" width="11.85546875" style="24" bestFit="1" customWidth="1"/>
    <col min="13805" max="14053" width="11.42578125" style="24"/>
    <col min="14054" max="14054" width="2.7109375" style="24" customWidth="1"/>
    <col min="14055" max="14055" width="44.28515625" style="24" customWidth="1"/>
    <col min="14056" max="14057" width="16.7109375" style="24" customWidth="1"/>
    <col min="14058" max="14058" width="15.140625" style="24" customWidth="1"/>
    <col min="14059" max="14059" width="11.42578125" style="24"/>
    <col min="14060" max="14060" width="11.85546875" style="24" bestFit="1" customWidth="1"/>
    <col min="14061" max="14309" width="11.42578125" style="24"/>
    <col min="14310" max="14310" width="2.7109375" style="24" customWidth="1"/>
    <col min="14311" max="14311" width="44.28515625" style="24" customWidth="1"/>
    <col min="14312" max="14313" width="16.7109375" style="24" customWidth="1"/>
    <col min="14314" max="14314" width="15.140625" style="24" customWidth="1"/>
    <col min="14315" max="14315" width="11.42578125" style="24"/>
    <col min="14316" max="14316" width="11.85546875" style="24" bestFit="1" customWidth="1"/>
    <col min="14317" max="14565" width="11.42578125" style="24"/>
    <col min="14566" max="14566" width="2.7109375" style="24" customWidth="1"/>
    <col min="14567" max="14567" width="44.28515625" style="24" customWidth="1"/>
    <col min="14568" max="14569" width="16.7109375" style="24" customWidth="1"/>
    <col min="14570" max="14570" width="15.140625" style="24" customWidth="1"/>
    <col min="14571" max="14571" width="11.42578125" style="24"/>
    <col min="14572" max="14572" width="11.85546875" style="24" bestFit="1" customWidth="1"/>
    <col min="14573" max="14821" width="11.42578125" style="24"/>
    <col min="14822" max="14822" width="2.7109375" style="24" customWidth="1"/>
    <col min="14823" max="14823" width="44.28515625" style="24" customWidth="1"/>
    <col min="14824" max="14825" width="16.7109375" style="24" customWidth="1"/>
    <col min="14826" max="14826" width="15.140625" style="24" customWidth="1"/>
    <col min="14827" max="14827" width="11.42578125" style="24"/>
    <col min="14828" max="14828" width="11.85546875" style="24" bestFit="1" customWidth="1"/>
    <col min="14829" max="15077" width="11.42578125" style="24"/>
    <col min="15078" max="15078" width="2.7109375" style="24" customWidth="1"/>
    <col min="15079" max="15079" width="44.28515625" style="24" customWidth="1"/>
    <col min="15080" max="15081" width="16.7109375" style="24" customWidth="1"/>
    <col min="15082" max="15082" width="15.140625" style="24" customWidth="1"/>
    <col min="15083" max="15083" width="11.42578125" style="24"/>
    <col min="15084" max="15084" width="11.85546875" style="24" bestFit="1" customWidth="1"/>
    <col min="15085" max="15333" width="11.42578125" style="24"/>
    <col min="15334" max="15334" width="2.7109375" style="24" customWidth="1"/>
    <col min="15335" max="15335" width="44.28515625" style="24" customWidth="1"/>
    <col min="15336" max="15337" width="16.7109375" style="24" customWidth="1"/>
    <col min="15338" max="15338" width="15.140625" style="24" customWidth="1"/>
    <col min="15339" max="15339" width="11.42578125" style="24"/>
    <col min="15340" max="15340" width="11.85546875" style="24" bestFit="1" customWidth="1"/>
    <col min="15341" max="15589" width="11.42578125" style="24"/>
    <col min="15590" max="15590" width="2.7109375" style="24" customWidth="1"/>
    <col min="15591" max="15591" width="44.28515625" style="24" customWidth="1"/>
    <col min="15592" max="15593" width="16.7109375" style="24" customWidth="1"/>
    <col min="15594" max="15594" width="15.140625" style="24" customWidth="1"/>
    <col min="15595" max="15595" width="11.42578125" style="24"/>
    <col min="15596" max="15596" width="11.85546875" style="24" bestFit="1" customWidth="1"/>
    <col min="15597" max="15845" width="11.42578125" style="24"/>
    <col min="15846" max="15846" width="2.7109375" style="24" customWidth="1"/>
    <col min="15847" max="15847" width="44.28515625" style="24" customWidth="1"/>
    <col min="15848" max="15849" width="16.7109375" style="24" customWidth="1"/>
    <col min="15850" max="15850" width="15.140625" style="24" customWidth="1"/>
    <col min="15851" max="15851" width="11.42578125" style="24"/>
    <col min="15852" max="15852" width="11.85546875" style="24" bestFit="1" customWidth="1"/>
    <col min="15853" max="16101" width="11.42578125" style="24"/>
    <col min="16102" max="16102" width="2.7109375" style="24" customWidth="1"/>
    <col min="16103" max="16103" width="44.28515625" style="24" customWidth="1"/>
    <col min="16104" max="16105" width="16.7109375" style="24" customWidth="1"/>
    <col min="16106" max="16106" width="15.140625" style="24" customWidth="1"/>
    <col min="16107" max="16107" width="11.42578125" style="24"/>
    <col min="16108" max="16108" width="11.85546875" style="24" bestFit="1" customWidth="1"/>
    <col min="16109" max="16384" width="11.42578125" style="24"/>
  </cols>
  <sheetData>
    <row r="1" spans="1:5" ht="53.25" customHeight="1">
      <c r="A1" s="423" t="s">
        <v>262</v>
      </c>
      <c r="B1" s="423"/>
      <c r="C1" s="423"/>
      <c r="D1" s="423"/>
      <c r="E1" s="423"/>
    </row>
    <row r="2" spans="1:5" ht="20.100000000000001" customHeight="1">
      <c r="A2" s="22"/>
      <c r="B2" s="22"/>
      <c r="C2" s="22"/>
      <c r="D2" s="22"/>
      <c r="E2" s="79"/>
    </row>
    <row r="3" spans="1:5" ht="18" customHeight="1">
      <c r="A3" s="25"/>
      <c r="B3" s="25"/>
      <c r="C3" s="48" t="s">
        <v>308</v>
      </c>
      <c r="D3" s="48" t="s">
        <v>162</v>
      </c>
      <c r="E3" s="48" t="s">
        <v>308</v>
      </c>
    </row>
    <row r="4" spans="1:5" ht="18" customHeight="1">
      <c r="A4" s="26"/>
      <c r="B4" s="26"/>
      <c r="C4" s="49" t="s">
        <v>309</v>
      </c>
      <c r="D4" s="49" t="s">
        <v>163</v>
      </c>
      <c r="E4" s="227" t="s">
        <v>163</v>
      </c>
    </row>
    <row r="5" spans="1:5" ht="18" customHeight="1">
      <c r="A5" s="26"/>
      <c r="B5" s="26"/>
      <c r="C5" s="49" t="s">
        <v>310</v>
      </c>
      <c r="D5" s="49"/>
      <c r="E5" s="49" t="s">
        <v>187</v>
      </c>
    </row>
    <row r="6" spans="1:5" ht="18" customHeight="1">
      <c r="A6" s="26"/>
      <c r="B6" s="26"/>
      <c r="C6" s="49"/>
      <c r="D6" s="49"/>
      <c r="E6" s="49" t="s">
        <v>189</v>
      </c>
    </row>
    <row r="7" spans="1:5" ht="18" customHeight="1">
      <c r="A7" s="26"/>
      <c r="B7" s="26"/>
      <c r="C7" s="49"/>
      <c r="D7" s="49"/>
      <c r="E7" s="227" t="s">
        <v>310</v>
      </c>
    </row>
    <row r="8" spans="1:5" ht="18" customHeight="1">
      <c r="A8" s="26"/>
      <c r="B8" s="26"/>
      <c r="C8" s="50"/>
      <c r="D8" s="50"/>
      <c r="E8" s="50" t="s">
        <v>311</v>
      </c>
    </row>
    <row r="9" spans="1:5" s="45" customFormat="1" ht="15.75" customHeight="1">
      <c r="A9" s="46"/>
      <c r="B9" s="14"/>
      <c r="C9" s="13"/>
      <c r="D9" s="13"/>
      <c r="E9" s="80"/>
    </row>
    <row r="10" spans="1:5" s="344" customFormat="1" ht="23.1" customHeight="1">
      <c r="A10" s="340" t="s">
        <v>18</v>
      </c>
      <c r="B10" s="341"/>
      <c r="C10" s="342"/>
      <c r="D10" s="342"/>
      <c r="E10" s="343"/>
    </row>
    <row r="11" spans="1:5" s="344" customFormat="1" ht="23.1" customHeight="1">
      <c r="A11" s="345"/>
      <c r="B11" s="346" t="s">
        <v>263</v>
      </c>
      <c r="C11" s="362">
        <v>235718.57999999996</v>
      </c>
      <c r="D11" s="362">
        <v>242916.19</v>
      </c>
      <c r="E11" s="366">
        <f>+D11/C11%</f>
        <v>103.05347588637265</v>
      </c>
    </row>
    <row r="12" spans="1:5" s="344" customFormat="1" ht="23.1" customHeight="1">
      <c r="A12" s="345"/>
      <c r="B12" s="346" t="s">
        <v>264</v>
      </c>
      <c r="C12" s="362">
        <v>28000</v>
      </c>
      <c r="D12" s="362">
        <v>30000</v>
      </c>
      <c r="E12" s="366">
        <f t="shared" ref="E12" si="0">+D12/C12%</f>
        <v>107.14285714285714</v>
      </c>
    </row>
    <row r="13" spans="1:5" s="344" customFormat="1" ht="23.1" customHeight="1">
      <c r="A13" s="345"/>
      <c r="B13" s="346" t="s">
        <v>265</v>
      </c>
      <c r="C13" s="362">
        <v>0</v>
      </c>
      <c r="D13" s="362">
        <v>0</v>
      </c>
      <c r="E13" s="362">
        <v>0</v>
      </c>
    </row>
    <row r="14" spans="1:5" s="344" customFormat="1" ht="23.1" customHeight="1">
      <c r="A14" s="345" t="s">
        <v>19</v>
      </c>
      <c r="B14" s="346"/>
      <c r="C14" s="362"/>
      <c r="D14" s="362"/>
      <c r="E14" s="366"/>
    </row>
    <row r="15" spans="1:5" s="344" customFormat="1" ht="23.1" customHeight="1">
      <c r="A15" s="347"/>
      <c r="B15" s="346" t="s">
        <v>152</v>
      </c>
      <c r="C15" s="362">
        <v>241.95999999999998</v>
      </c>
      <c r="D15" s="362">
        <v>299.52000000000004</v>
      </c>
      <c r="E15" s="367">
        <f>+D15/C15%</f>
        <v>123.78905604232106</v>
      </c>
    </row>
    <row r="16" spans="1:5" s="344" customFormat="1" ht="23.1" customHeight="1">
      <c r="A16" s="347"/>
      <c r="B16" s="346" t="s">
        <v>266</v>
      </c>
      <c r="C16" s="362">
        <v>52.760000000000005</v>
      </c>
      <c r="D16" s="362">
        <v>97.98</v>
      </c>
      <c r="E16" s="367">
        <f t="shared" ref="E16:E20" si="1">+D16/C16%</f>
        <v>185.70887035633055</v>
      </c>
    </row>
    <row r="17" spans="1:5" s="344" customFormat="1" ht="23.1" customHeight="1">
      <c r="A17" s="347"/>
      <c r="B17" s="346" t="s">
        <v>21</v>
      </c>
      <c r="C17" s="362">
        <v>7812.24</v>
      </c>
      <c r="D17" s="362">
        <v>7812</v>
      </c>
      <c r="E17" s="367">
        <f t="shared" si="1"/>
        <v>99.996927897760443</v>
      </c>
    </row>
    <row r="18" spans="1:5" s="344" customFormat="1" ht="23.1" customHeight="1">
      <c r="A18" s="347"/>
      <c r="B18" s="346" t="s">
        <v>22</v>
      </c>
      <c r="C18" s="362">
        <v>11888.36</v>
      </c>
      <c r="D18" s="362">
        <v>11880</v>
      </c>
      <c r="E18" s="367">
        <f t="shared" si="1"/>
        <v>99.929679114697066</v>
      </c>
    </row>
    <row r="19" spans="1:5" s="344" customFormat="1" ht="23.1" customHeight="1">
      <c r="A19" s="347"/>
      <c r="B19" s="346" t="s">
        <v>151</v>
      </c>
      <c r="C19" s="362">
        <v>120.5</v>
      </c>
      <c r="D19" s="362">
        <v>71.599999999999994</v>
      </c>
      <c r="E19" s="367">
        <f t="shared" si="1"/>
        <v>59.419087136929456</v>
      </c>
    </row>
    <row r="20" spans="1:5" s="344" customFormat="1" ht="23.1" customHeight="1">
      <c r="A20" s="348"/>
      <c r="B20" s="346" t="s">
        <v>153</v>
      </c>
      <c r="C20" s="362">
        <v>6212.37</v>
      </c>
      <c r="D20" s="362">
        <v>5768.8700000000008</v>
      </c>
      <c r="E20" s="367">
        <f t="shared" si="1"/>
        <v>92.861017614855541</v>
      </c>
    </row>
    <row r="21" spans="1:5" s="344" customFormat="1" ht="23.1" customHeight="1">
      <c r="A21" s="345" t="s">
        <v>20</v>
      </c>
      <c r="B21" s="345"/>
      <c r="C21" s="203"/>
      <c r="D21" s="364"/>
      <c r="E21" s="366"/>
    </row>
    <row r="22" spans="1:5" s="344" customFormat="1" ht="23.1" customHeight="1">
      <c r="A22" s="347"/>
      <c r="B22" s="346" t="s">
        <v>13</v>
      </c>
      <c r="C22" s="203"/>
      <c r="D22" s="364"/>
      <c r="E22" s="366"/>
    </row>
    <row r="23" spans="1:5" s="344" customFormat="1" ht="23.1" customHeight="1">
      <c r="A23" s="347"/>
      <c r="B23" s="350" t="s">
        <v>263</v>
      </c>
      <c r="C23" s="362">
        <v>795000</v>
      </c>
      <c r="D23" s="362">
        <v>805000</v>
      </c>
      <c r="E23" s="366">
        <f>+D23/C23%</f>
        <v>101.25786163522012</v>
      </c>
    </row>
    <row r="24" spans="1:5" s="344" customFormat="1" ht="23.1" customHeight="1">
      <c r="A24" s="347"/>
      <c r="B24" s="350" t="s">
        <v>264</v>
      </c>
      <c r="C24" s="362">
        <v>0</v>
      </c>
      <c r="D24" s="363">
        <v>0</v>
      </c>
      <c r="E24" s="363">
        <v>0</v>
      </c>
    </row>
    <row r="25" spans="1:5" s="344" customFormat="1" ht="23.1" customHeight="1">
      <c r="A25" s="347"/>
      <c r="B25" s="350" t="s">
        <v>265</v>
      </c>
      <c r="C25" s="363">
        <v>0</v>
      </c>
      <c r="D25" s="363">
        <v>0</v>
      </c>
      <c r="E25" s="363">
        <v>0</v>
      </c>
    </row>
    <row r="26" spans="1:5" s="344" customFormat="1" ht="23.1" customHeight="1">
      <c r="A26" s="347"/>
      <c r="B26" s="346" t="s">
        <v>14</v>
      </c>
      <c r="C26" s="364"/>
      <c r="D26" s="364"/>
      <c r="E26" s="366"/>
    </row>
    <row r="27" spans="1:5" s="344" customFormat="1" ht="23.1" customHeight="1">
      <c r="A27" s="349"/>
      <c r="B27" s="350" t="s">
        <v>152</v>
      </c>
      <c r="C27" s="362">
        <v>1055</v>
      </c>
      <c r="D27" s="362">
        <v>1337.23</v>
      </c>
      <c r="E27" s="366">
        <f>+D27/C27%</f>
        <v>126.75165876777251</v>
      </c>
    </row>
    <row r="28" spans="1:5" s="344" customFormat="1" ht="23.1" customHeight="1">
      <c r="A28" s="349"/>
      <c r="B28" s="350" t="s">
        <v>266</v>
      </c>
      <c r="C28" s="362">
        <v>2557</v>
      </c>
      <c r="D28" s="362">
        <v>4890.82</v>
      </c>
      <c r="E28" s="366">
        <f t="shared" ref="E28:E32" si="2">+D28/C28%</f>
        <v>191.27180289401642</v>
      </c>
    </row>
    <row r="29" spans="1:5" s="344" customFormat="1" ht="23.1" customHeight="1">
      <c r="A29" s="349"/>
      <c r="B29" s="350" t="s">
        <v>21</v>
      </c>
      <c r="C29" s="362">
        <v>55000</v>
      </c>
      <c r="D29" s="362">
        <v>57300</v>
      </c>
      <c r="E29" s="366">
        <f t="shared" si="2"/>
        <v>104.18181818181819</v>
      </c>
    </row>
    <row r="30" spans="1:5" s="344" customFormat="1" ht="23.1" customHeight="1">
      <c r="A30" s="349"/>
      <c r="B30" s="350" t="s">
        <v>22</v>
      </c>
      <c r="C30" s="362">
        <v>47500</v>
      </c>
      <c r="D30" s="362">
        <v>51700</v>
      </c>
      <c r="E30" s="366">
        <f t="shared" si="2"/>
        <v>108.84210526315789</v>
      </c>
    </row>
    <row r="31" spans="1:5" s="344" customFormat="1" ht="23.1" customHeight="1">
      <c r="A31" s="349"/>
      <c r="B31" s="350" t="s">
        <v>151</v>
      </c>
      <c r="C31" s="362">
        <v>190</v>
      </c>
      <c r="D31" s="362">
        <v>110</v>
      </c>
      <c r="E31" s="366">
        <f t="shared" si="2"/>
        <v>57.894736842105267</v>
      </c>
    </row>
    <row r="32" spans="1:5" s="344" customFormat="1" ht="23.1" customHeight="1">
      <c r="A32" s="349"/>
      <c r="B32" s="350" t="s">
        <v>153</v>
      </c>
      <c r="C32" s="362">
        <v>59017</v>
      </c>
      <c r="D32" s="362">
        <v>57600</v>
      </c>
      <c r="E32" s="366">
        <f t="shared" si="2"/>
        <v>97.598996899198539</v>
      </c>
    </row>
    <row r="33" spans="1:5" s="87" customFormat="1" ht="9" customHeight="1">
      <c r="A33" s="223"/>
      <c r="B33" s="223"/>
      <c r="C33" s="223"/>
      <c r="D33" s="223"/>
      <c r="E33" s="223"/>
    </row>
    <row r="34" spans="1:5" s="23" customFormat="1" ht="15.75" customHeight="1">
      <c r="B34" s="51"/>
      <c r="C34" s="64"/>
      <c r="D34" s="64"/>
      <c r="E34" s="81"/>
    </row>
    <row r="35" spans="1:5" s="23" customFormat="1" ht="15.75" customHeight="1">
      <c r="B35" s="51"/>
      <c r="C35" s="64"/>
      <c r="D35" s="64"/>
      <c r="E35" s="81"/>
    </row>
    <row r="36" spans="1:5" s="23" customFormat="1" ht="15.75" customHeight="1">
      <c r="B36" s="51"/>
      <c r="C36" s="64"/>
      <c r="D36" s="64"/>
      <c r="E36" s="81"/>
    </row>
  </sheetData>
  <mergeCells count="1">
    <mergeCell ref="A1:E1"/>
  </mergeCells>
  <phoneticPr fontId="4" type="noConversion"/>
  <printOptions horizontalCentered="1"/>
  <pageMargins left="1.1811023622047245" right="0.59055118110236227" top="0.78740157480314965" bottom="0.78740157480314965" header="0.31496062992125984" footer="0.31496062992125984"/>
  <pageSetup paperSize="9" scale="98" firstPageNumber="24" fitToHeight="0" orientation="portrait" useFirstPageNumber="1" r:id="rId1"/>
  <headerFooter alignWithMargins="0">
    <oddHeader>&amp;C&amp;"Times New Roman,Regular"&amp;12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Q32"/>
  <sheetViews>
    <sheetView workbookViewId="0">
      <selection activeCell="J6" sqref="J6"/>
    </sheetView>
  </sheetViews>
  <sheetFormatPr defaultColWidth="9.140625" defaultRowHeight="12.75"/>
  <cols>
    <col min="1" max="1" width="4.85546875" style="100" customWidth="1"/>
    <col min="2" max="2" width="39.7109375" style="100" customWidth="1"/>
    <col min="3" max="5" width="18.85546875" style="100" customWidth="1"/>
    <col min="6" max="9" width="9.140625" style="100"/>
    <col min="10" max="10" width="20.7109375" style="100" bestFit="1" customWidth="1"/>
    <col min="11" max="12" width="11.28515625" style="100" bestFit="1" customWidth="1"/>
    <col min="13" max="16384" width="9.140625" style="100"/>
  </cols>
  <sheetData>
    <row r="1" spans="1:12" s="97" customFormat="1" ht="53.25" customHeight="1">
      <c r="A1" s="424" t="s">
        <v>380</v>
      </c>
      <c r="B1" s="425"/>
      <c r="C1" s="425"/>
      <c r="D1" s="425"/>
      <c r="E1" s="425"/>
    </row>
    <row r="2" spans="1:12" ht="20.100000000000001" customHeight="1">
      <c r="A2" s="26"/>
      <c r="B2" s="99"/>
      <c r="C2" s="99"/>
      <c r="D2" s="99"/>
      <c r="E2" s="99"/>
    </row>
    <row r="3" spans="1:12" s="97" customFormat="1" ht="18" customHeight="1">
      <c r="A3" s="112"/>
      <c r="B3" s="113"/>
      <c r="C3" s="114" t="s">
        <v>162</v>
      </c>
      <c r="D3" s="114" t="s">
        <v>207</v>
      </c>
      <c r="E3" s="114" t="s">
        <v>268</v>
      </c>
    </row>
    <row r="4" spans="1:12" s="97" customFormat="1" ht="18" customHeight="1">
      <c r="A4" s="22"/>
      <c r="B4" s="98"/>
      <c r="C4" s="115" t="s">
        <v>242</v>
      </c>
      <c r="D4" s="115" t="s">
        <v>267</v>
      </c>
      <c r="E4" s="115" t="s">
        <v>269</v>
      </c>
    </row>
    <row r="5" spans="1:12" s="97" customFormat="1" ht="15.75" customHeight="1">
      <c r="A5" s="22"/>
      <c r="B5" s="98"/>
      <c r="C5" s="98"/>
      <c r="D5" s="98"/>
      <c r="E5" s="116"/>
    </row>
    <row r="6" spans="1:12" s="97" customFormat="1" ht="23.1" customHeight="1">
      <c r="A6" s="334" t="s">
        <v>208</v>
      </c>
      <c r="B6" s="98"/>
      <c r="C6" s="118"/>
      <c r="D6" s="98"/>
      <c r="E6" s="116"/>
      <c r="I6" s="117"/>
      <c r="J6" s="98"/>
      <c r="K6" s="118"/>
      <c r="L6" s="98"/>
    </row>
    <row r="7" spans="1:12" s="97" customFormat="1" ht="23.1" customHeight="1">
      <c r="A7" s="335"/>
      <c r="B7" s="337" t="s">
        <v>209</v>
      </c>
      <c r="E7" s="120"/>
      <c r="J7" s="119"/>
    </row>
    <row r="8" spans="1:12" s="97" customFormat="1" ht="23.1" customHeight="1">
      <c r="A8" s="335"/>
      <c r="B8" s="335" t="s">
        <v>210</v>
      </c>
      <c r="C8" s="410">
        <v>92.5</v>
      </c>
      <c r="D8" s="410">
        <v>90</v>
      </c>
      <c r="E8" s="369">
        <f>+D8/C8%</f>
        <v>97.297297297297291</v>
      </c>
      <c r="G8" s="121"/>
      <c r="H8" s="122"/>
    </row>
    <row r="9" spans="1:12" s="97" customFormat="1" ht="23.1" customHeight="1">
      <c r="A9" s="335"/>
      <c r="B9" s="328" t="s">
        <v>211</v>
      </c>
      <c r="C9" s="410">
        <v>26</v>
      </c>
      <c r="D9" s="410">
        <v>25</v>
      </c>
      <c r="E9" s="369">
        <f>+D9/C9%</f>
        <v>96.153846153846146</v>
      </c>
      <c r="G9" s="121"/>
      <c r="H9" s="122"/>
      <c r="J9" s="118"/>
      <c r="K9" s="207"/>
      <c r="L9" s="207"/>
    </row>
    <row r="10" spans="1:12" s="97" customFormat="1" ht="23.1" customHeight="1">
      <c r="A10" s="336" t="s">
        <v>212</v>
      </c>
      <c r="C10" s="410"/>
      <c r="D10" s="410"/>
      <c r="E10" s="369"/>
      <c r="G10" s="124"/>
      <c r="H10" s="122"/>
      <c r="I10" s="123"/>
      <c r="K10" s="207"/>
      <c r="L10" s="207"/>
    </row>
    <row r="11" spans="1:12" s="97" customFormat="1" ht="23.1" customHeight="1">
      <c r="A11" s="335"/>
      <c r="B11" s="337" t="s">
        <v>213</v>
      </c>
      <c r="C11" s="410"/>
      <c r="D11" s="410"/>
      <c r="E11" s="369"/>
      <c r="G11" s="124"/>
      <c r="H11" s="122"/>
      <c r="J11" s="119"/>
      <c r="K11" s="207"/>
      <c r="L11" s="207"/>
    </row>
    <row r="12" spans="1:12" s="97" customFormat="1" ht="23.1" customHeight="1">
      <c r="A12" s="335"/>
      <c r="B12" s="335" t="s">
        <v>210</v>
      </c>
      <c r="C12" s="410">
        <v>29.48</v>
      </c>
      <c r="D12" s="410">
        <v>29</v>
      </c>
      <c r="E12" s="369">
        <f>+D12/C12%</f>
        <v>98.37177747625509</v>
      </c>
      <c r="F12" s="124"/>
      <c r="G12" s="124"/>
      <c r="H12" s="122"/>
      <c r="K12" s="207"/>
      <c r="L12" s="207"/>
    </row>
    <row r="13" spans="1:12" s="97" customFormat="1" ht="23.1" customHeight="1">
      <c r="A13" s="335"/>
      <c r="B13" s="328" t="s">
        <v>211</v>
      </c>
      <c r="C13" s="410">
        <v>65</v>
      </c>
      <c r="D13" s="410">
        <v>47</v>
      </c>
      <c r="E13" s="369">
        <f>+D13/C13%</f>
        <v>72.307692307692307</v>
      </c>
      <c r="F13" s="124"/>
      <c r="G13" s="124"/>
      <c r="H13" s="122"/>
      <c r="J13" s="118"/>
      <c r="K13" s="207"/>
      <c r="L13" s="207"/>
    </row>
    <row r="14" spans="1:12" s="97" customFormat="1" ht="23.1" customHeight="1">
      <c r="A14" s="335"/>
      <c r="B14" s="337" t="s">
        <v>214</v>
      </c>
      <c r="C14" s="410"/>
      <c r="D14" s="410"/>
      <c r="E14" s="369"/>
      <c r="G14" s="124"/>
      <c r="H14" s="122"/>
      <c r="J14" s="119"/>
      <c r="K14" s="207"/>
      <c r="L14" s="207"/>
    </row>
    <row r="15" spans="1:12" s="97" customFormat="1" ht="23.1" customHeight="1">
      <c r="A15" s="335"/>
      <c r="B15" s="335" t="s">
        <v>210</v>
      </c>
      <c r="C15" s="410">
        <v>391.55</v>
      </c>
      <c r="D15" s="410">
        <v>392</v>
      </c>
      <c r="E15" s="369">
        <f>+D15/C15%</f>
        <v>100.11492785084918</v>
      </c>
      <c r="G15" s="124"/>
      <c r="H15" s="122"/>
      <c r="K15" s="207"/>
      <c r="L15" s="207"/>
    </row>
    <row r="16" spans="1:12" s="97" customFormat="1" ht="23.1" customHeight="1">
      <c r="A16" s="335"/>
      <c r="B16" s="328" t="s">
        <v>211</v>
      </c>
      <c r="C16" s="410">
        <v>1020</v>
      </c>
      <c r="D16" s="410">
        <v>1120</v>
      </c>
      <c r="E16" s="369">
        <f>+D16/C16%</f>
        <v>109.80392156862746</v>
      </c>
      <c r="G16" s="124"/>
      <c r="H16" s="124"/>
      <c r="J16" s="118"/>
      <c r="K16" s="207"/>
      <c r="L16" s="207"/>
    </row>
    <row r="17" spans="1:17" s="97" customFormat="1" ht="23.1" customHeight="1">
      <c r="A17" s="335"/>
      <c r="B17" s="337" t="s">
        <v>21</v>
      </c>
      <c r="C17" s="410"/>
      <c r="D17" s="410"/>
      <c r="E17" s="369"/>
      <c r="G17" s="124"/>
      <c r="H17" s="122"/>
      <c r="J17" s="119"/>
      <c r="K17" s="207"/>
      <c r="L17" s="207"/>
    </row>
    <row r="18" spans="1:17" s="97" customFormat="1" ht="23.1" customHeight="1">
      <c r="A18" s="335"/>
      <c r="B18" s="335" t="s">
        <v>210</v>
      </c>
      <c r="C18" s="410">
        <v>7812.24</v>
      </c>
      <c r="D18" s="410">
        <v>7812</v>
      </c>
      <c r="E18" s="369">
        <f>+D18/C18%</f>
        <v>99.996927897760443</v>
      </c>
      <c r="G18" s="124"/>
      <c r="H18" s="122"/>
      <c r="K18" s="207"/>
      <c r="L18" s="207"/>
      <c r="N18" s="191"/>
      <c r="O18" s="206"/>
      <c r="P18" s="204"/>
      <c r="Q18" s="205"/>
    </row>
    <row r="19" spans="1:17" s="97" customFormat="1" ht="23.1" customHeight="1">
      <c r="A19" s="335"/>
      <c r="B19" s="328" t="s">
        <v>211</v>
      </c>
      <c r="C19" s="410">
        <v>55000</v>
      </c>
      <c r="D19" s="410">
        <v>57300</v>
      </c>
      <c r="E19" s="369">
        <f>+D19/C19%</f>
        <v>104.18181818181819</v>
      </c>
      <c r="G19" s="124"/>
      <c r="H19" s="124"/>
      <c r="J19" s="118"/>
      <c r="K19" s="207"/>
      <c r="L19" s="207"/>
    </row>
    <row r="20" spans="1:17" s="97" customFormat="1" ht="23.1" customHeight="1">
      <c r="A20" s="335"/>
      <c r="B20" s="337" t="s">
        <v>22</v>
      </c>
      <c r="C20" s="410"/>
      <c r="D20" s="410"/>
      <c r="E20" s="369"/>
      <c r="G20" s="124"/>
      <c r="H20" s="122"/>
      <c r="J20" s="119"/>
      <c r="K20" s="207"/>
      <c r="L20" s="207"/>
    </row>
    <row r="21" spans="1:17" s="97" customFormat="1" ht="23.1" customHeight="1">
      <c r="A21" s="335"/>
      <c r="B21" s="335" t="s">
        <v>210</v>
      </c>
      <c r="C21" s="410">
        <v>11888.36</v>
      </c>
      <c r="D21" s="410">
        <v>11880</v>
      </c>
      <c r="E21" s="369">
        <f>+D21/C21%</f>
        <v>99.929679114697066</v>
      </c>
      <c r="G21" s="124"/>
      <c r="H21" s="122"/>
      <c r="K21" s="207"/>
      <c r="L21" s="207"/>
    </row>
    <row r="22" spans="1:17" s="97" customFormat="1" ht="23.1" customHeight="1">
      <c r="A22" s="335"/>
      <c r="B22" s="328" t="s">
        <v>211</v>
      </c>
      <c r="C22" s="410">
        <v>47500</v>
      </c>
      <c r="D22" s="410">
        <v>51700</v>
      </c>
      <c r="E22" s="369">
        <f>+D22/C22%</f>
        <v>108.84210526315789</v>
      </c>
      <c r="G22" s="124"/>
      <c r="H22" s="122"/>
      <c r="J22" s="118"/>
      <c r="K22" s="207"/>
      <c r="L22" s="207"/>
    </row>
    <row r="23" spans="1:17" s="97" customFormat="1" ht="23.1" customHeight="1">
      <c r="A23" s="335"/>
      <c r="B23" s="337" t="s">
        <v>215</v>
      </c>
      <c r="C23" s="410"/>
      <c r="D23" s="410"/>
      <c r="E23" s="369"/>
      <c r="G23" s="124"/>
      <c r="H23" s="122"/>
      <c r="J23" s="119"/>
      <c r="K23" s="207"/>
      <c r="L23" s="207"/>
    </row>
    <row r="24" spans="1:17" s="97" customFormat="1" ht="23.1" customHeight="1">
      <c r="A24" s="335"/>
      <c r="B24" s="335" t="s">
        <v>210</v>
      </c>
      <c r="C24" s="410">
        <v>2165.33</v>
      </c>
      <c r="D24" s="410">
        <v>2200</v>
      </c>
      <c r="E24" s="369">
        <f>+D24/C24%</f>
        <v>101.60114162737321</v>
      </c>
      <c r="G24" s="124"/>
      <c r="H24" s="122"/>
      <c r="K24" s="207"/>
      <c r="L24" s="207"/>
    </row>
    <row r="25" spans="1:17" s="97" customFormat="1" ht="23.1" customHeight="1">
      <c r="A25" s="335"/>
      <c r="B25" s="328" t="s">
        <v>211</v>
      </c>
      <c r="C25" s="410">
        <v>9000</v>
      </c>
      <c r="D25" s="410">
        <v>10920</v>
      </c>
      <c r="E25" s="369">
        <f>+D25/C25%</f>
        <v>121.33333333333333</v>
      </c>
      <c r="G25" s="124"/>
      <c r="H25" s="122"/>
      <c r="J25" s="118"/>
      <c r="K25" s="207"/>
      <c r="L25" s="207"/>
    </row>
    <row r="26" spans="1:17" s="97" customFormat="1" ht="23.1" customHeight="1">
      <c r="A26" s="335"/>
      <c r="B26" s="337" t="s">
        <v>216</v>
      </c>
      <c r="C26" s="410"/>
      <c r="D26" s="410"/>
      <c r="E26" s="369"/>
      <c r="J26" s="119"/>
      <c r="K26" s="207"/>
      <c r="L26" s="207"/>
    </row>
    <row r="27" spans="1:17" s="97" customFormat="1" ht="23.1" customHeight="1">
      <c r="A27" s="335"/>
      <c r="B27" s="335" t="s">
        <v>210</v>
      </c>
      <c r="C27" s="410">
        <v>660.87</v>
      </c>
      <c r="D27" s="410">
        <v>660</v>
      </c>
      <c r="E27" s="369">
        <f>+D27/C27%</f>
        <v>99.868355349766219</v>
      </c>
      <c r="K27" s="207"/>
      <c r="L27" s="207"/>
    </row>
    <row r="28" spans="1:17" s="97" customFormat="1" ht="23.1" customHeight="1">
      <c r="A28" s="335"/>
      <c r="B28" s="328" t="s">
        <v>211</v>
      </c>
      <c r="C28" s="410">
        <f>11784.614/4</f>
        <v>2946.1534999999999</v>
      </c>
      <c r="D28" s="410">
        <f>11840/4</f>
        <v>2960</v>
      </c>
      <c r="E28" s="369">
        <f>+D28/C28%</f>
        <v>100.46998569490694</v>
      </c>
      <c r="J28" s="118"/>
      <c r="K28" s="207"/>
      <c r="L28" s="207"/>
    </row>
    <row r="29" spans="1:17" s="97" customFormat="1" ht="23.1" customHeight="1">
      <c r="A29" s="335"/>
      <c r="B29" s="337" t="s">
        <v>217</v>
      </c>
      <c r="C29" s="410"/>
      <c r="D29" s="410"/>
      <c r="E29" s="369"/>
      <c r="J29" s="119"/>
      <c r="K29" s="207"/>
      <c r="L29" s="207"/>
    </row>
    <row r="30" spans="1:17" s="97" customFormat="1" ht="23.1" customHeight="1">
      <c r="A30" s="335"/>
      <c r="B30" s="335" t="s">
        <v>210</v>
      </c>
      <c r="C30" s="410">
        <v>1430.64</v>
      </c>
      <c r="D30" s="410">
        <v>1430</v>
      </c>
      <c r="E30" s="369">
        <f>+D30/C30%</f>
        <v>99.955264776603471</v>
      </c>
      <c r="K30" s="207"/>
      <c r="L30" s="207"/>
    </row>
    <row r="31" spans="1:17" s="97" customFormat="1" ht="23.1" customHeight="1">
      <c r="A31" s="335"/>
      <c r="B31" s="328" t="s">
        <v>211</v>
      </c>
      <c r="C31" s="410">
        <f>30468.81/4</f>
        <v>7617.2025000000003</v>
      </c>
      <c r="D31" s="410">
        <v>7230</v>
      </c>
      <c r="E31" s="369">
        <f>+D31/C31%</f>
        <v>94.916736163965695</v>
      </c>
      <c r="J31" s="118"/>
      <c r="K31" s="207"/>
      <c r="L31" s="207"/>
    </row>
    <row r="32" spans="1:17" s="87" customFormat="1" ht="9" customHeight="1">
      <c r="A32" s="223"/>
      <c r="B32" s="223"/>
      <c r="C32" s="223"/>
      <c r="D32" s="223"/>
      <c r="E32" s="223"/>
    </row>
  </sheetData>
  <mergeCells count="1">
    <mergeCell ref="A1:E1"/>
  </mergeCells>
  <printOptions horizontalCentered="1"/>
  <pageMargins left="1.1811023622047245" right="0.59055118110236227" top="0.78740157480314965" bottom="0.78740157480314965" header="0.31496062992125984" footer="0.31496062992125984"/>
  <pageSetup paperSize="9" scale="83" firstPageNumber="24" fitToHeight="0" orientation="portrait" useFirstPageNumber="1" r:id="rId1"/>
  <headerFooter alignWithMargins="0">
    <oddHeader>&amp;C&amp;"Times New Roman,Regular"&amp;12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J48"/>
  <sheetViews>
    <sheetView workbookViewId="0">
      <selection activeCell="H15" sqref="H15"/>
    </sheetView>
  </sheetViews>
  <sheetFormatPr defaultColWidth="9.140625" defaultRowHeight="12.75"/>
  <cols>
    <col min="1" max="1" width="34.5703125" style="100" bestFit="1" customWidth="1"/>
    <col min="2" max="3" width="17.42578125" style="100" customWidth="1"/>
    <col min="4" max="4" width="15.85546875" style="100" customWidth="1"/>
    <col min="5" max="5" width="12.85546875" style="100" customWidth="1"/>
    <col min="6" max="7" width="9.140625" style="100"/>
    <col min="8" max="8" width="10.7109375" style="100" customWidth="1"/>
    <col min="9" max="16384" width="9.140625" style="100"/>
  </cols>
  <sheetData>
    <row r="1" spans="1:10" s="97" customFormat="1" ht="53.25" customHeight="1">
      <c r="A1" s="425" t="s">
        <v>270</v>
      </c>
      <c r="B1" s="425"/>
      <c r="C1" s="425"/>
      <c r="D1" s="425"/>
    </row>
    <row r="2" spans="1:10" ht="20.100000000000001" customHeight="1">
      <c r="A2" s="101"/>
      <c r="B2" s="101"/>
      <c r="C2" s="101"/>
      <c r="D2" s="102"/>
    </row>
    <row r="3" spans="1:10" s="97" customFormat="1" ht="20.100000000000001" customHeight="1">
      <c r="B3" s="114" t="s">
        <v>162</v>
      </c>
      <c r="C3" s="114" t="s">
        <v>207</v>
      </c>
      <c r="D3" s="114" t="s">
        <v>268</v>
      </c>
    </row>
    <row r="4" spans="1:10" s="97" customFormat="1" ht="20.100000000000001" customHeight="1">
      <c r="B4" s="115" t="s">
        <v>242</v>
      </c>
      <c r="C4" s="115" t="s">
        <v>267</v>
      </c>
      <c r="D4" s="115" t="s">
        <v>269</v>
      </c>
    </row>
    <row r="5" spans="1:10" s="97" customFormat="1" ht="15.75" customHeight="1">
      <c r="B5" s="98"/>
      <c r="C5" s="98"/>
      <c r="D5" s="98"/>
    </row>
    <row r="6" spans="1:10" s="97" customFormat="1" ht="23.1" customHeight="1">
      <c r="A6" s="328" t="s">
        <v>218</v>
      </c>
      <c r="B6" s="330">
        <v>4890</v>
      </c>
      <c r="C6" s="330">
        <v>4780</v>
      </c>
      <c r="D6" s="331">
        <f>+C6/B6%</f>
        <v>97.750511247443768</v>
      </c>
      <c r="E6" s="124"/>
      <c r="F6" s="125"/>
      <c r="G6" s="121"/>
      <c r="I6" s="125"/>
      <c r="J6" s="125"/>
    </row>
    <row r="7" spans="1:10" s="97" customFormat="1" ht="23.1" customHeight="1">
      <c r="A7" s="328" t="s">
        <v>219</v>
      </c>
      <c r="B7" s="330">
        <v>105738</v>
      </c>
      <c r="C7" s="330">
        <v>101000</v>
      </c>
      <c r="D7" s="331">
        <f t="shared" ref="D7:D11" si="0">+C7/B7%</f>
        <v>95.519113279993931</v>
      </c>
      <c r="E7" s="124"/>
      <c r="F7" s="125"/>
      <c r="G7" s="121"/>
      <c r="I7" s="125"/>
      <c r="J7" s="125"/>
    </row>
    <row r="8" spans="1:10" s="97" customFormat="1" ht="23.1" customHeight="1">
      <c r="A8" s="328" t="s">
        <v>220</v>
      </c>
      <c r="B8" s="330">
        <v>83901</v>
      </c>
      <c r="C8" s="330">
        <v>85000</v>
      </c>
      <c r="D8" s="331">
        <f t="shared" si="0"/>
        <v>101.30987711707846</v>
      </c>
      <c r="E8" s="124"/>
      <c r="F8" s="125"/>
      <c r="G8" s="121"/>
      <c r="I8" s="125"/>
      <c r="J8" s="125"/>
    </row>
    <row r="9" spans="1:10" s="97" customFormat="1" ht="23.1" customHeight="1">
      <c r="A9" s="328" t="s">
        <v>221</v>
      </c>
      <c r="B9" s="330">
        <v>12067</v>
      </c>
      <c r="C9" s="330">
        <v>12475</v>
      </c>
      <c r="D9" s="331">
        <f t="shared" si="0"/>
        <v>103.38112206845115</v>
      </c>
      <c r="E9" s="124"/>
      <c r="F9" s="124"/>
      <c r="G9" s="121"/>
      <c r="I9" s="125"/>
      <c r="J9" s="125"/>
    </row>
    <row r="10" spans="1:10" s="126" customFormat="1" ht="23.1" customHeight="1">
      <c r="A10" s="329" t="s">
        <v>222</v>
      </c>
      <c r="B10" s="332">
        <v>10636</v>
      </c>
      <c r="C10" s="332">
        <v>11000</v>
      </c>
      <c r="D10" s="333">
        <f t="shared" si="0"/>
        <v>103.42233922527267</v>
      </c>
      <c r="E10" s="209"/>
      <c r="F10" s="263"/>
      <c r="G10" s="263"/>
      <c r="H10" s="225"/>
      <c r="I10" s="208"/>
      <c r="J10" s="208"/>
    </row>
    <row r="11" spans="1:10" s="126" customFormat="1" ht="23.1" customHeight="1">
      <c r="A11" s="329" t="s">
        <v>223</v>
      </c>
      <c r="B11" s="332">
        <v>1256.3599999999999</v>
      </c>
      <c r="C11" s="332">
        <v>1300</v>
      </c>
      <c r="D11" s="333">
        <f t="shared" si="0"/>
        <v>103.4735266961699</v>
      </c>
      <c r="E11" s="209"/>
      <c r="F11" s="263"/>
      <c r="G11" s="263"/>
      <c r="H11" s="225"/>
      <c r="I11" s="208"/>
      <c r="J11" s="208"/>
    </row>
    <row r="12" spans="1:10" s="87" customFormat="1" ht="9" customHeight="1">
      <c r="A12" s="223"/>
      <c r="B12" s="223"/>
      <c r="C12" s="223"/>
      <c r="D12" s="223"/>
    </row>
    <row r="13" spans="1:10" ht="20.100000000000001" customHeight="1"/>
    <row r="14" spans="1:10" ht="20.100000000000001" customHeight="1"/>
    <row r="15" spans="1:10" ht="20.100000000000001" customHeight="1"/>
    <row r="16" spans="1:10"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mergeCells count="1">
    <mergeCell ref="A1:D1"/>
  </mergeCells>
  <printOptions horizontalCentered="1"/>
  <pageMargins left="1.1811023622047245" right="0.59055118110236227" top="0.78740157480314965" bottom="0.78740157480314965" header="0.31496062992125984" footer="0.31496062992125984"/>
  <pageSetup paperSize="9" scale="99" firstPageNumber="24" fitToHeight="0" orientation="portrait" useFirstPageNumber="1" r:id="rId1"/>
  <headerFooter alignWithMargins="0">
    <oddHeader>&amp;C&amp;"Times New Roman,Regular"&amp;12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F25"/>
  <sheetViews>
    <sheetView workbookViewId="0">
      <selection activeCell="F18" sqref="F18"/>
    </sheetView>
  </sheetViews>
  <sheetFormatPr defaultColWidth="9.140625" defaultRowHeight="18.75"/>
  <cols>
    <col min="1" max="1" width="37" style="103" bestFit="1" customWidth="1"/>
    <col min="2" max="3" width="15.42578125" style="103" customWidth="1"/>
    <col min="4" max="4" width="18" style="103" customWidth="1"/>
    <col min="5" max="16384" width="9.140625" style="103"/>
  </cols>
  <sheetData>
    <row r="1" spans="1:6" ht="53.25" customHeight="1">
      <c r="A1" s="425" t="s">
        <v>237</v>
      </c>
      <c r="B1" s="425"/>
      <c r="C1" s="425"/>
      <c r="D1" s="425"/>
    </row>
    <row r="2" spans="1:6" s="97" customFormat="1" ht="20.100000000000001" customHeight="1">
      <c r="D2" s="222" t="s">
        <v>361</v>
      </c>
    </row>
    <row r="3" spans="1:6" s="97" customFormat="1" ht="21.75" customHeight="1">
      <c r="A3" s="127"/>
      <c r="B3" s="114" t="s">
        <v>162</v>
      </c>
      <c r="C3" s="114" t="s">
        <v>207</v>
      </c>
      <c r="D3" s="114" t="s">
        <v>314</v>
      </c>
    </row>
    <row r="4" spans="1:6" s="97" customFormat="1" ht="21.75" customHeight="1">
      <c r="B4" s="115" t="s">
        <v>312</v>
      </c>
      <c r="C4" s="115" t="s">
        <v>313</v>
      </c>
      <c r="D4" s="115" t="s">
        <v>342</v>
      </c>
    </row>
    <row r="5" spans="1:6" s="97" customFormat="1" ht="15.75" customHeight="1"/>
    <row r="6" spans="1:6" s="97" customFormat="1" ht="23.1" customHeight="1">
      <c r="A6" s="325" t="s">
        <v>224</v>
      </c>
      <c r="B6" s="370">
        <v>38980.300000000003</v>
      </c>
      <c r="C6" s="370">
        <v>43555.47</v>
      </c>
      <c r="D6" s="373">
        <v>111.73713388557809</v>
      </c>
    </row>
    <row r="7" spans="1:6" s="97" customFormat="1" ht="23.1" customHeight="1">
      <c r="A7" s="325" t="s">
        <v>228</v>
      </c>
      <c r="B7" s="370">
        <v>37290.800000000003</v>
      </c>
      <c r="C7" s="370">
        <v>41918.49</v>
      </c>
      <c r="D7" s="373">
        <v>112.40973644974095</v>
      </c>
    </row>
    <row r="8" spans="1:6" s="97" customFormat="1" ht="23.1" customHeight="1">
      <c r="A8" s="326" t="s">
        <v>225</v>
      </c>
      <c r="B8" s="371">
        <v>30948.5</v>
      </c>
      <c r="C8" s="371">
        <v>34818.04</v>
      </c>
      <c r="D8" s="368">
        <v>112.50315847294699</v>
      </c>
    </row>
    <row r="9" spans="1:6" s="97" customFormat="1" ht="23.1" customHeight="1">
      <c r="A9" s="416" t="s">
        <v>384</v>
      </c>
      <c r="B9" s="417">
        <v>28800</v>
      </c>
      <c r="C9" s="417">
        <v>32701.66</v>
      </c>
      <c r="D9" s="418">
        <v>113.54743055555555</v>
      </c>
    </row>
    <row r="10" spans="1:6" s="97" customFormat="1" ht="23.1" customHeight="1">
      <c r="A10" s="327" t="s">
        <v>226</v>
      </c>
      <c r="B10" s="371">
        <v>5120</v>
      </c>
      <c r="C10" s="371">
        <v>6055.38</v>
      </c>
      <c r="D10" s="368">
        <v>118.26914062499999</v>
      </c>
    </row>
    <row r="11" spans="1:6" s="97" customFormat="1" ht="23.1" customHeight="1">
      <c r="A11" s="416" t="s">
        <v>385</v>
      </c>
      <c r="B11" s="417">
        <v>370</v>
      </c>
      <c r="C11" s="417">
        <v>358.21</v>
      </c>
      <c r="D11" s="418">
        <v>96.813513513513499</v>
      </c>
    </row>
    <row r="12" spans="1:6" s="97" customFormat="1" ht="23.1" customHeight="1">
      <c r="A12" s="416" t="s">
        <v>386</v>
      </c>
      <c r="B12" s="417">
        <v>4750</v>
      </c>
      <c r="C12" s="417">
        <v>5697</v>
      </c>
      <c r="D12" s="418">
        <v>119.93684210526315</v>
      </c>
    </row>
    <row r="13" spans="1:6" s="97" customFormat="1" ht="23.1" customHeight="1">
      <c r="A13" s="327" t="s">
        <v>227</v>
      </c>
      <c r="B13" s="371">
        <v>1222.3</v>
      </c>
      <c r="C13" s="371">
        <v>1045.17</v>
      </c>
      <c r="D13" s="368">
        <v>85.508467642968185</v>
      </c>
      <c r="F13" s="124"/>
    </row>
    <row r="14" spans="1:6" s="97" customFormat="1" ht="23.1" customHeight="1">
      <c r="A14" s="325" t="s">
        <v>229</v>
      </c>
      <c r="B14" s="370">
        <v>1689.5</v>
      </c>
      <c r="C14" s="370">
        <v>1636.98</v>
      </c>
      <c r="D14" s="373">
        <v>96.89138798461083</v>
      </c>
    </row>
    <row r="15" spans="1:6" s="97" customFormat="1" ht="23.1" customHeight="1">
      <c r="A15" s="326" t="s">
        <v>387</v>
      </c>
      <c r="B15" s="371">
        <v>764</v>
      </c>
      <c r="C15" s="371">
        <v>721.98</v>
      </c>
      <c r="D15" s="368">
        <v>94.5</v>
      </c>
    </row>
    <row r="16" spans="1:6" s="97" customFormat="1" ht="23.1" customHeight="1">
      <c r="A16" s="327" t="s">
        <v>388</v>
      </c>
      <c r="B16" s="371">
        <v>925.5</v>
      </c>
      <c r="C16" s="371">
        <v>915</v>
      </c>
      <c r="D16" s="368">
        <v>98.865478119935162</v>
      </c>
    </row>
    <row r="17" spans="1:4" s="97" customFormat="1" ht="23.1" customHeight="1">
      <c r="A17" s="327"/>
      <c r="B17" s="372"/>
      <c r="C17" s="371"/>
      <c r="D17" s="368"/>
    </row>
    <row r="18" spans="1:4" s="87" customFormat="1" ht="9" customHeight="1">
      <c r="A18" s="223"/>
      <c r="B18" s="223"/>
      <c r="C18" s="223"/>
      <c r="D18" s="223"/>
    </row>
    <row r="19" spans="1:4" ht="20.100000000000001" customHeight="1">
      <c r="B19" s="104"/>
      <c r="C19" s="104"/>
    </row>
    <row r="20" spans="1:4" ht="20.100000000000001" customHeight="1">
      <c r="B20" s="104"/>
      <c r="C20" s="104"/>
    </row>
    <row r="21" spans="1:4" ht="20.100000000000001" customHeight="1">
      <c r="B21" s="104"/>
      <c r="C21" s="104"/>
    </row>
    <row r="22" spans="1:4" ht="20.100000000000001" customHeight="1">
      <c r="B22" s="104"/>
      <c r="C22" s="104"/>
    </row>
    <row r="23" spans="1:4" ht="20.100000000000001" customHeight="1">
      <c r="B23" s="104"/>
      <c r="C23" s="104"/>
    </row>
    <row r="24" spans="1:4" ht="24.95" customHeight="1">
      <c r="B24" s="104"/>
      <c r="C24" s="104"/>
    </row>
    <row r="25" spans="1:4" ht="24.95" customHeight="1">
      <c r="B25" s="104"/>
      <c r="C25" s="104"/>
    </row>
  </sheetData>
  <mergeCells count="1">
    <mergeCell ref="A1:D1"/>
  </mergeCells>
  <printOptions horizontalCentered="1"/>
  <pageMargins left="1.1811023622047245" right="0.59055118110236227" top="0.78740157480314965" bottom="0.78740157480314965" header="0.31496062992125984" footer="0.31496062992125984"/>
  <pageSetup paperSize="9" firstPageNumber="24" fitToHeight="0" orientation="portrait" useFirstPageNumber="1" r:id="rId1"/>
  <headerFooter alignWithMargins="0">
    <oddHeader>&amp;C&amp;"Times New Roman,Regular"&amp;12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G43"/>
  <sheetViews>
    <sheetView topLeftCell="A16" zoomScaleNormal="100" workbookViewId="0">
      <selection activeCell="I26" sqref="I26"/>
    </sheetView>
  </sheetViews>
  <sheetFormatPr defaultRowHeight="12.75"/>
  <cols>
    <col min="1" max="1" width="53.42578125" style="5" bestFit="1" customWidth="1"/>
    <col min="2" max="5" width="10.7109375" style="5" customWidth="1"/>
    <col min="6" max="6" width="9" style="8" customWidth="1"/>
    <col min="7" max="222" width="9.140625" style="8"/>
    <col min="223" max="223" width="62" style="8" customWidth="1"/>
    <col min="224" max="227" width="10.42578125" style="8" customWidth="1"/>
    <col min="228" max="478" width="9.140625" style="8"/>
    <col min="479" max="479" width="62" style="8" customWidth="1"/>
    <col min="480" max="483" width="10.42578125" style="8" customWidth="1"/>
    <col min="484" max="734" width="9.140625" style="8"/>
    <col min="735" max="735" width="62" style="8" customWidth="1"/>
    <col min="736" max="739" width="10.42578125" style="8" customWidth="1"/>
    <col min="740" max="990" width="9.140625" style="8"/>
    <col min="991" max="991" width="62" style="8" customWidth="1"/>
    <col min="992" max="995" width="10.42578125" style="8" customWidth="1"/>
    <col min="996" max="1246" width="9.140625" style="8"/>
    <col min="1247" max="1247" width="62" style="8" customWidth="1"/>
    <col min="1248" max="1251" width="10.42578125" style="8" customWidth="1"/>
    <col min="1252" max="1502" width="9.140625" style="8"/>
    <col min="1503" max="1503" width="62" style="8" customWidth="1"/>
    <col min="1504" max="1507" width="10.42578125" style="8" customWidth="1"/>
    <col min="1508" max="1758" width="9.140625" style="8"/>
    <col min="1759" max="1759" width="62" style="8" customWidth="1"/>
    <col min="1760" max="1763" width="10.42578125" style="8" customWidth="1"/>
    <col min="1764" max="2014" width="9.140625" style="8"/>
    <col min="2015" max="2015" width="62" style="8" customWidth="1"/>
    <col min="2016" max="2019" width="10.42578125" style="8" customWidth="1"/>
    <col min="2020" max="2270" width="9.140625" style="8"/>
    <col min="2271" max="2271" width="62" style="8" customWidth="1"/>
    <col min="2272" max="2275" width="10.42578125" style="8" customWidth="1"/>
    <col min="2276" max="2526" width="9.140625" style="8"/>
    <col min="2527" max="2527" width="62" style="8" customWidth="1"/>
    <col min="2528" max="2531" width="10.42578125" style="8" customWidth="1"/>
    <col min="2532" max="2782" width="9.140625" style="8"/>
    <col min="2783" max="2783" width="62" style="8" customWidth="1"/>
    <col min="2784" max="2787" width="10.42578125" style="8" customWidth="1"/>
    <col min="2788" max="3038" width="9.140625" style="8"/>
    <col min="3039" max="3039" width="62" style="8" customWidth="1"/>
    <col min="3040" max="3043" width="10.42578125" style="8" customWidth="1"/>
    <col min="3044" max="3294" width="9.140625" style="8"/>
    <col min="3295" max="3295" width="62" style="8" customWidth="1"/>
    <col min="3296" max="3299" width="10.42578125" style="8" customWidth="1"/>
    <col min="3300" max="3550" width="9.140625" style="8"/>
    <col min="3551" max="3551" width="62" style="8" customWidth="1"/>
    <col min="3552" max="3555" width="10.42578125" style="8" customWidth="1"/>
    <col min="3556" max="3806" width="9.140625" style="8"/>
    <col min="3807" max="3807" width="62" style="8" customWidth="1"/>
    <col min="3808" max="3811" width="10.42578125" style="8" customWidth="1"/>
    <col min="3812" max="4062" width="9.140625" style="8"/>
    <col min="4063" max="4063" width="62" style="8" customWidth="1"/>
    <col min="4064" max="4067" width="10.42578125" style="8" customWidth="1"/>
    <col min="4068" max="4318" width="9.140625" style="8"/>
    <col min="4319" max="4319" width="62" style="8" customWidth="1"/>
    <col min="4320" max="4323" width="10.42578125" style="8" customWidth="1"/>
    <col min="4324" max="4574" width="9.140625" style="8"/>
    <col min="4575" max="4575" width="62" style="8" customWidth="1"/>
    <col min="4576" max="4579" width="10.42578125" style="8" customWidth="1"/>
    <col min="4580" max="4830" width="9.140625" style="8"/>
    <col min="4831" max="4831" width="62" style="8" customWidth="1"/>
    <col min="4832" max="4835" width="10.42578125" style="8" customWidth="1"/>
    <col min="4836" max="5086" width="9.140625" style="8"/>
    <col min="5087" max="5087" width="62" style="8" customWidth="1"/>
    <col min="5088" max="5091" width="10.42578125" style="8" customWidth="1"/>
    <col min="5092" max="5342" width="9.140625" style="8"/>
    <col min="5343" max="5343" width="62" style="8" customWidth="1"/>
    <col min="5344" max="5347" width="10.42578125" style="8" customWidth="1"/>
    <col min="5348" max="5598" width="9.140625" style="8"/>
    <col min="5599" max="5599" width="62" style="8" customWidth="1"/>
    <col min="5600" max="5603" width="10.42578125" style="8" customWidth="1"/>
    <col min="5604" max="5854" width="9.140625" style="8"/>
    <col min="5855" max="5855" width="62" style="8" customWidth="1"/>
    <col min="5856" max="5859" width="10.42578125" style="8" customWidth="1"/>
    <col min="5860" max="6110" width="9.140625" style="8"/>
    <col min="6111" max="6111" width="62" style="8" customWidth="1"/>
    <col min="6112" max="6115" width="10.42578125" style="8" customWidth="1"/>
    <col min="6116" max="6366" width="9.140625" style="8"/>
    <col min="6367" max="6367" width="62" style="8" customWidth="1"/>
    <col min="6368" max="6371" width="10.42578125" style="8" customWidth="1"/>
    <col min="6372" max="6622" width="9.140625" style="8"/>
    <col min="6623" max="6623" width="62" style="8" customWidth="1"/>
    <col min="6624" max="6627" width="10.42578125" style="8" customWidth="1"/>
    <col min="6628" max="6878" width="9.140625" style="8"/>
    <col min="6879" max="6879" width="62" style="8" customWidth="1"/>
    <col min="6880" max="6883" width="10.42578125" style="8" customWidth="1"/>
    <col min="6884" max="7134" width="9.140625" style="8"/>
    <col min="7135" max="7135" width="62" style="8" customWidth="1"/>
    <col min="7136" max="7139" width="10.42578125" style="8" customWidth="1"/>
    <col min="7140" max="7390" width="9.140625" style="8"/>
    <col min="7391" max="7391" width="62" style="8" customWidth="1"/>
    <col min="7392" max="7395" width="10.42578125" style="8" customWidth="1"/>
    <col min="7396" max="7646" width="9.140625" style="8"/>
    <col min="7647" max="7647" width="62" style="8" customWidth="1"/>
    <col min="7648" max="7651" width="10.42578125" style="8" customWidth="1"/>
    <col min="7652" max="7902" width="9.140625" style="8"/>
    <col min="7903" max="7903" width="62" style="8" customWidth="1"/>
    <col min="7904" max="7907" width="10.42578125" style="8" customWidth="1"/>
    <col min="7908" max="8158" width="9.140625" style="8"/>
    <col min="8159" max="8159" width="62" style="8" customWidth="1"/>
    <col min="8160" max="8163" width="10.42578125" style="8" customWidth="1"/>
    <col min="8164" max="8414" width="9.140625" style="8"/>
    <col min="8415" max="8415" width="62" style="8" customWidth="1"/>
    <col min="8416" max="8419" width="10.42578125" style="8" customWidth="1"/>
    <col min="8420" max="8670" width="9.140625" style="8"/>
    <col min="8671" max="8671" width="62" style="8" customWidth="1"/>
    <col min="8672" max="8675" width="10.42578125" style="8" customWidth="1"/>
    <col min="8676" max="8926" width="9.140625" style="8"/>
    <col min="8927" max="8927" width="62" style="8" customWidth="1"/>
    <col min="8928" max="8931" width="10.42578125" style="8" customWidth="1"/>
    <col min="8932" max="9182" width="9.140625" style="8"/>
    <col min="9183" max="9183" width="62" style="8" customWidth="1"/>
    <col min="9184" max="9187" width="10.42578125" style="8" customWidth="1"/>
    <col min="9188" max="9438" width="9.140625" style="8"/>
    <col min="9439" max="9439" width="62" style="8" customWidth="1"/>
    <col min="9440" max="9443" width="10.42578125" style="8" customWidth="1"/>
    <col min="9444" max="9694" width="9.140625" style="8"/>
    <col min="9695" max="9695" width="62" style="8" customWidth="1"/>
    <col min="9696" max="9699" width="10.42578125" style="8" customWidth="1"/>
    <col min="9700" max="9950" width="9.140625" style="8"/>
    <col min="9951" max="9951" width="62" style="8" customWidth="1"/>
    <col min="9952" max="9955" width="10.42578125" style="8" customWidth="1"/>
    <col min="9956" max="10206" width="9.140625" style="8"/>
    <col min="10207" max="10207" width="62" style="8" customWidth="1"/>
    <col min="10208" max="10211" width="10.42578125" style="8" customWidth="1"/>
    <col min="10212" max="10462" width="9.140625" style="8"/>
    <col min="10463" max="10463" width="62" style="8" customWidth="1"/>
    <col min="10464" max="10467" width="10.42578125" style="8" customWidth="1"/>
    <col min="10468" max="10718" width="9.140625" style="8"/>
    <col min="10719" max="10719" width="62" style="8" customWidth="1"/>
    <col min="10720" max="10723" width="10.42578125" style="8" customWidth="1"/>
    <col min="10724" max="10974" width="9.140625" style="8"/>
    <col min="10975" max="10975" width="62" style="8" customWidth="1"/>
    <col min="10976" max="10979" width="10.42578125" style="8" customWidth="1"/>
    <col min="10980" max="11230" width="9.140625" style="8"/>
    <col min="11231" max="11231" width="62" style="8" customWidth="1"/>
    <col min="11232" max="11235" width="10.42578125" style="8" customWidth="1"/>
    <col min="11236" max="11486" width="9.140625" style="8"/>
    <col min="11487" max="11487" width="62" style="8" customWidth="1"/>
    <col min="11488" max="11491" width="10.42578125" style="8" customWidth="1"/>
    <col min="11492" max="11742" width="9.140625" style="8"/>
    <col min="11743" max="11743" width="62" style="8" customWidth="1"/>
    <col min="11744" max="11747" width="10.42578125" style="8" customWidth="1"/>
    <col min="11748" max="11998" width="9.140625" style="8"/>
    <col min="11999" max="11999" width="62" style="8" customWidth="1"/>
    <col min="12000" max="12003" width="10.42578125" style="8" customWidth="1"/>
    <col min="12004" max="12254" width="9.140625" style="8"/>
    <col min="12255" max="12255" width="62" style="8" customWidth="1"/>
    <col min="12256" max="12259" width="10.42578125" style="8" customWidth="1"/>
    <col min="12260" max="12510" width="9.140625" style="8"/>
    <col min="12511" max="12511" width="62" style="8" customWidth="1"/>
    <col min="12512" max="12515" width="10.42578125" style="8" customWidth="1"/>
    <col min="12516" max="12766" width="9.140625" style="8"/>
    <col min="12767" max="12767" width="62" style="8" customWidth="1"/>
    <col min="12768" max="12771" width="10.42578125" style="8" customWidth="1"/>
    <col min="12772" max="13022" width="9.140625" style="8"/>
    <col min="13023" max="13023" width="62" style="8" customWidth="1"/>
    <col min="13024" max="13027" width="10.42578125" style="8" customWidth="1"/>
    <col min="13028" max="13278" width="9.140625" style="8"/>
    <col min="13279" max="13279" width="62" style="8" customWidth="1"/>
    <col min="13280" max="13283" width="10.42578125" style="8" customWidth="1"/>
    <col min="13284" max="13534" width="9.140625" style="8"/>
    <col min="13535" max="13535" width="62" style="8" customWidth="1"/>
    <col min="13536" max="13539" width="10.42578125" style="8" customWidth="1"/>
    <col min="13540" max="13790" width="9.140625" style="8"/>
    <col min="13791" max="13791" width="62" style="8" customWidth="1"/>
    <col min="13792" max="13795" width="10.42578125" style="8" customWidth="1"/>
    <col min="13796" max="14046" width="9.140625" style="8"/>
    <col min="14047" max="14047" width="62" style="8" customWidth="1"/>
    <col min="14048" max="14051" width="10.42578125" style="8" customWidth="1"/>
    <col min="14052" max="14302" width="9.140625" style="8"/>
    <col min="14303" max="14303" width="62" style="8" customWidth="1"/>
    <col min="14304" max="14307" width="10.42578125" style="8" customWidth="1"/>
    <col min="14308" max="14558" width="9.140625" style="8"/>
    <col min="14559" max="14559" width="62" style="8" customWidth="1"/>
    <col min="14560" max="14563" width="10.42578125" style="8" customWidth="1"/>
    <col min="14564" max="14814" width="9.140625" style="8"/>
    <col min="14815" max="14815" width="62" style="8" customWidth="1"/>
    <col min="14816" max="14819" width="10.42578125" style="8" customWidth="1"/>
    <col min="14820" max="15070" width="9.140625" style="8"/>
    <col min="15071" max="15071" width="62" style="8" customWidth="1"/>
    <col min="15072" max="15075" width="10.42578125" style="8" customWidth="1"/>
    <col min="15076" max="15326" width="9.140625" style="8"/>
    <col min="15327" max="15327" width="62" style="8" customWidth="1"/>
    <col min="15328" max="15331" width="10.42578125" style="8" customWidth="1"/>
    <col min="15332" max="15582" width="9.140625" style="8"/>
    <col min="15583" max="15583" width="62" style="8" customWidth="1"/>
    <col min="15584" max="15587" width="10.42578125" style="8" customWidth="1"/>
    <col min="15588" max="15838" width="9.140625" style="8"/>
    <col min="15839" max="15839" width="62" style="8" customWidth="1"/>
    <col min="15840" max="15843" width="10.42578125" style="8" customWidth="1"/>
    <col min="15844" max="16094" width="9.140625" style="8"/>
    <col min="16095" max="16095" width="62" style="8" customWidth="1"/>
    <col min="16096" max="16099" width="10.42578125" style="8" customWidth="1"/>
    <col min="16100" max="16384" width="9.140625" style="8"/>
  </cols>
  <sheetData>
    <row r="1" spans="1:7" s="5" customFormat="1" ht="53.25" customHeight="1">
      <c r="A1" s="427" t="s">
        <v>271</v>
      </c>
      <c r="B1" s="427"/>
      <c r="C1" s="427"/>
      <c r="D1" s="427"/>
      <c r="E1" s="427"/>
    </row>
    <row r="2" spans="1:7" s="5" customFormat="1" ht="20.100000000000001" customHeight="1">
      <c r="C2" s="426" t="s">
        <v>50</v>
      </c>
      <c r="D2" s="426"/>
      <c r="E2" s="426"/>
    </row>
    <row r="3" spans="1:7" s="7" customFormat="1" ht="79.5" customHeight="1">
      <c r="A3" s="6"/>
      <c r="B3" s="157" t="s">
        <v>315</v>
      </c>
      <c r="C3" s="157" t="s">
        <v>316</v>
      </c>
      <c r="D3" s="157" t="s">
        <v>317</v>
      </c>
      <c r="E3" s="157" t="s">
        <v>318</v>
      </c>
    </row>
    <row r="4" spans="1:7" s="45" customFormat="1" ht="15.75" customHeight="1">
      <c r="A4" s="46"/>
      <c r="B4" s="14"/>
      <c r="C4" s="13"/>
      <c r="D4" s="13"/>
      <c r="E4" s="13"/>
      <c r="F4" s="13"/>
    </row>
    <row r="5" spans="1:7" s="148" customFormat="1" ht="23.1" customHeight="1">
      <c r="A5" s="324" t="s">
        <v>332</v>
      </c>
      <c r="B5" s="374">
        <v>120.24</v>
      </c>
      <c r="C5" s="374">
        <v>127.47</v>
      </c>
      <c r="D5" s="374">
        <v>113.22</v>
      </c>
      <c r="E5" s="374">
        <v>111.05</v>
      </c>
      <c r="F5" s="147"/>
      <c r="G5" s="147"/>
    </row>
    <row r="6" spans="1:7" s="149" customFormat="1" ht="23.1" customHeight="1">
      <c r="A6" s="192" t="s">
        <v>149</v>
      </c>
      <c r="B6" s="374">
        <v>120.39</v>
      </c>
      <c r="C6" s="374">
        <v>128.52000000000001</v>
      </c>
      <c r="D6" s="374">
        <v>114.01</v>
      </c>
      <c r="E6" s="374">
        <v>111.71</v>
      </c>
      <c r="F6" s="147"/>
      <c r="G6" s="147"/>
    </row>
    <row r="7" spans="1:7" s="150" customFormat="1" ht="23.1" customHeight="1">
      <c r="A7" s="323" t="s">
        <v>79</v>
      </c>
      <c r="B7" s="375">
        <v>88.26</v>
      </c>
      <c r="C7" s="375">
        <v>105.51</v>
      </c>
      <c r="D7" s="375">
        <v>81.19</v>
      </c>
      <c r="E7" s="375">
        <v>81.62</v>
      </c>
      <c r="F7" s="236"/>
      <c r="G7" s="147"/>
    </row>
    <row r="8" spans="1:7" s="150" customFormat="1" ht="23.1" customHeight="1">
      <c r="A8" s="321" t="s">
        <v>80</v>
      </c>
      <c r="B8" s="375">
        <v>113.43</v>
      </c>
      <c r="C8" s="375">
        <v>107.2</v>
      </c>
      <c r="D8" s="375">
        <v>82.46</v>
      </c>
      <c r="E8" s="375">
        <v>86.99</v>
      </c>
      <c r="F8" s="236"/>
      <c r="G8" s="147"/>
    </row>
    <row r="9" spans="1:7" s="150" customFormat="1" ht="23.1" customHeight="1">
      <c r="A9" s="321" t="s">
        <v>81</v>
      </c>
      <c r="B9" s="375">
        <v>119.65</v>
      </c>
      <c r="C9" s="375">
        <v>39.71</v>
      </c>
      <c r="D9" s="375">
        <v>39.92</v>
      </c>
      <c r="E9" s="375">
        <v>89.45</v>
      </c>
      <c r="F9" s="236"/>
      <c r="G9" s="147"/>
    </row>
    <row r="10" spans="1:7" s="150" customFormat="1" ht="23.1" customHeight="1">
      <c r="A10" s="323" t="s">
        <v>82</v>
      </c>
      <c r="B10" s="375">
        <v>133.12</v>
      </c>
      <c r="C10" s="375">
        <v>104.71</v>
      </c>
      <c r="D10" s="375">
        <v>88.69</v>
      </c>
      <c r="E10" s="375">
        <v>99.88</v>
      </c>
      <c r="F10" s="236"/>
      <c r="G10" s="147"/>
    </row>
    <row r="11" spans="1:7" s="150" customFormat="1" ht="23.1" customHeight="1">
      <c r="A11" s="321" t="s">
        <v>83</v>
      </c>
      <c r="B11" s="375">
        <v>109.9</v>
      </c>
      <c r="C11" s="375">
        <v>197.82</v>
      </c>
      <c r="D11" s="375">
        <v>207.34</v>
      </c>
      <c r="E11" s="375">
        <v>162.02000000000001</v>
      </c>
      <c r="F11" s="236"/>
      <c r="G11" s="147"/>
    </row>
    <row r="12" spans="1:7" s="150" customFormat="1" ht="23.1" customHeight="1">
      <c r="A12" s="321" t="s">
        <v>84</v>
      </c>
      <c r="B12" s="375">
        <v>122.59</v>
      </c>
      <c r="C12" s="375">
        <v>102.54</v>
      </c>
      <c r="D12" s="375">
        <v>104.88</v>
      </c>
      <c r="E12" s="375">
        <v>111.36</v>
      </c>
      <c r="F12" s="236"/>
      <c r="G12" s="147"/>
    </row>
    <row r="13" spans="1:7" s="149" customFormat="1" ht="53.85" customHeight="1">
      <c r="A13" s="321" t="s">
        <v>85</v>
      </c>
      <c r="B13" s="375">
        <v>63.76</v>
      </c>
      <c r="C13" s="375">
        <v>510.49</v>
      </c>
      <c r="D13" s="375">
        <v>101.15</v>
      </c>
      <c r="E13" s="375">
        <v>91.31</v>
      </c>
      <c r="F13" s="236"/>
      <c r="G13" s="147"/>
    </row>
    <row r="14" spans="1:7" s="150" customFormat="1" ht="23.1" customHeight="1">
      <c r="A14" s="321" t="s">
        <v>86</v>
      </c>
      <c r="B14" s="375">
        <v>140.18</v>
      </c>
      <c r="C14" s="375">
        <v>109.92</v>
      </c>
      <c r="D14" s="375">
        <v>89.82</v>
      </c>
      <c r="E14" s="375">
        <v>99.44</v>
      </c>
      <c r="F14" s="236"/>
      <c r="G14" s="147"/>
    </row>
    <row r="15" spans="1:7" s="150" customFormat="1" ht="23.1" customHeight="1">
      <c r="A15" s="321" t="s">
        <v>87</v>
      </c>
      <c r="B15" s="375">
        <v>162.08000000000001</v>
      </c>
      <c r="C15" s="375">
        <v>90.1</v>
      </c>
      <c r="D15" s="375">
        <v>59.16</v>
      </c>
      <c r="E15" s="375">
        <v>81.53</v>
      </c>
      <c r="F15" s="236"/>
      <c r="G15" s="147"/>
    </row>
    <row r="16" spans="1:7" s="150" customFormat="1" ht="23.1" customHeight="1">
      <c r="A16" s="321" t="s">
        <v>88</v>
      </c>
      <c r="B16" s="375">
        <v>95.02</v>
      </c>
      <c r="C16" s="375">
        <v>110.68</v>
      </c>
      <c r="D16" s="375">
        <v>128.03</v>
      </c>
      <c r="E16" s="375">
        <v>105.43</v>
      </c>
      <c r="F16" s="236"/>
      <c r="G16" s="147"/>
    </row>
    <row r="17" spans="1:7" s="149" customFormat="1" ht="23.1" customHeight="1">
      <c r="A17" s="321" t="s">
        <v>147</v>
      </c>
      <c r="B17" s="375">
        <v>121.66</v>
      </c>
      <c r="C17" s="375">
        <v>63.71</v>
      </c>
      <c r="D17" s="375">
        <v>160.6</v>
      </c>
      <c r="E17" s="375">
        <v>110.88</v>
      </c>
      <c r="F17" s="236"/>
      <c r="G17" s="147"/>
    </row>
    <row r="18" spans="1:7" s="150" customFormat="1" ht="23.1" customHeight="1">
      <c r="A18" s="323" t="s">
        <v>146</v>
      </c>
      <c r="B18" s="375">
        <v>173.08</v>
      </c>
      <c r="C18" s="375">
        <v>153.56</v>
      </c>
      <c r="D18" s="375">
        <v>166.57</v>
      </c>
      <c r="E18" s="375">
        <v>124.03</v>
      </c>
      <c r="F18" s="236"/>
      <c r="G18" s="147"/>
    </row>
    <row r="19" spans="1:7" s="150" customFormat="1" ht="23.1" customHeight="1">
      <c r="A19" s="323" t="s">
        <v>89</v>
      </c>
      <c r="B19" s="375">
        <v>88.33</v>
      </c>
      <c r="C19" s="375">
        <v>100.18</v>
      </c>
      <c r="D19" s="375">
        <v>59.88</v>
      </c>
      <c r="E19" s="375">
        <v>72.540000000000006</v>
      </c>
      <c r="F19" s="236"/>
      <c r="G19" s="147"/>
    </row>
    <row r="20" spans="1:7" s="150" customFormat="1" ht="23.1" customHeight="1">
      <c r="A20" s="323" t="s">
        <v>90</v>
      </c>
      <c r="B20" s="375">
        <v>130.78</v>
      </c>
      <c r="C20" s="375">
        <v>171.5</v>
      </c>
      <c r="D20" s="375">
        <v>119.39</v>
      </c>
      <c r="E20" s="375">
        <v>120.15</v>
      </c>
      <c r="F20" s="236"/>
      <c r="G20" s="147"/>
    </row>
    <row r="21" spans="1:7" s="150" customFormat="1" ht="23.1" customHeight="1">
      <c r="A21" s="321" t="s">
        <v>91</v>
      </c>
      <c r="B21" s="375">
        <v>163.71</v>
      </c>
      <c r="C21" s="375">
        <v>132.81</v>
      </c>
      <c r="D21" s="375">
        <v>84.71</v>
      </c>
      <c r="E21" s="375">
        <v>92.3</v>
      </c>
      <c r="F21" s="236"/>
      <c r="G21" s="147"/>
    </row>
    <row r="22" spans="1:7" s="149" customFormat="1" ht="38.1" customHeight="1">
      <c r="A22" s="321" t="s">
        <v>92</v>
      </c>
      <c r="B22" s="375">
        <v>189.6</v>
      </c>
      <c r="C22" s="375">
        <v>102.44</v>
      </c>
      <c r="D22" s="375">
        <v>116.69</v>
      </c>
      <c r="E22" s="375">
        <v>139.44</v>
      </c>
      <c r="F22" s="236"/>
      <c r="G22" s="147"/>
    </row>
    <row r="23" spans="1:7" s="150" customFormat="1" ht="38.1" customHeight="1">
      <c r="A23" s="321" t="s">
        <v>191</v>
      </c>
      <c r="B23" s="375">
        <v>134</v>
      </c>
      <c r="C23" s="375">
        <v>100.02</v>
      </c>
      <c r="D23" s="375">
        <v>89.16</v>
      </c>
      <c r="E23" s="375">
        <v>96</v>
      </c>
      <c r="F23" s="236"/>
      <c r="G23" s="147"/>
    </row>
    <row r="24" spans="1:7" s="150" customFormat="1" ht="23.1" customHeight="1">
      <c r="A24" s="321" t="s">
        <v>93</v>
      </c>
      <c r="B24" s="375">
        <v>142.03</v>
      </c>
      <c r="C24" s="375">
        <v>104.3</v>
      </c>
      <c r="D24" s="375">
        <v>103.34</v>
      </c>
      <c r="E24" s="375">
        <v>110.05</v>
      </c>
      <c r="F24" s="236"/>
      <c r="G24" s="147"/>
    </row>
    <row r="25" spans="1:7" s="150" customFormat="1" ht="23.1" customHeight="1">
      <c r="A25" s="321" t="s">
        <v>192</v>
      </c>
      <c r="B25" s="375">
        <v>92.59</v>
      </c>
      <c r="C25" s="375">
        <v>55.99</v>
      </c>
      <c r="D25" s="375">
        <v>37.659999999999997</v>
      </c>
      <c r="E25" s="375">
        <v>68.31</v>
      </c>
      <c r="F25" s="236"/>
      <c r="G25" s="147"/>
    </row>
    <row r="26" spans="1:7" s="150" customFormat="1" ht="23.1" customHeight="1">
      <c r="A26" s="321" t="s">
        <v>94</v>
      </c>
      <c r="B26" s="375">
        <v>376.92</v>
      </c>
      <c r="C26" s="375">
        <v>81.63</v>
      </c>
      <c r="D26" s="375">
        <v>108.11</v>
      </c>
      <c r="E26" s="375">
        <v>124.73</v>
      </c>
      <c r="F26" s="236"/>
      <c r="G26" s="147"/>
    </row>
    <row r="27" spans="1:7" s="149" customFormat="1" ht="23.1" customHeight="1">
      <c r="A27" s="321" t="s">
        <v>95</v>
      </c>
      <c r="B27" s="375">
        <v>40.31</v>
      </c>
      <c r="C27" s="375">
        <v>337.23</v>
      </c>
      <c r="D27" s="375">
        <v>165.32</v>
      </c>
      <c r="E27" s="375">
        <v>132.74</v>
      </c>
      <c r="F27" s="236"/>
      <c r="G27" s="147"/>
    </row>
    <row r="28" spans="1:7" s="149" customFormat="1" ht="23.1" customHeight="1">
      <c r="A28" s="321" t="s">
        <v>96</v>
      </c>
      <c r="B28" s="375">
        <v>47.21</v>
      </c>
      <c r="C28" s="375">
        <v>81.41</v>
      </c>
      <c r="D28" s="375">
        <v>32.71</v>
      </c>
      <c r="E28" s="375">
        <v>40.96</v>
      </c>
      <c r="F28" s="236"/>
      <c r="G28" s="147"/>
    </row>
    <row r="29" spans="1:7" s="238" customFormat="1" ht="23.1" customHeight="1">
      <c r="A29" s="321" t="s">
        <v>97</v>
      </c>
      <c r="B29" s="375">
        <v>505.47</v>
      </c>
      <c r="C29" s="375">
        <v>126.98</v>
      </c>
      <c r="D29" s="375">
        <v>343.78</v>
      </c>
      <c r="E29" s="375">
        <v>271.8</v>
      </c>
      <c r="F29" s="237"/>
      <c r="G29" s="147"/>
    </row>
    <row r="30" spans="1:7" s="149" customFormat="1" ht="38.1" customHeight="1">
      <c r="A30" s="322" t="s">
        <v>193</v>
      </c>
      <c r="B30" s="374">
        <v>110.18</v>
      </c>
      <c r="C30" s="374">
        <v>118</v>
      </c>
      <c r="D30" s="374">
        <v>103.88</v>
      </c>
      <c r="E30" s="374">
        <v>102.29</v>
      </c>
      <c r="F30" s="147"/>
      <c r="G30" s="147"/>
    </row>
    <row r="31" spans="1:7" s="149" customFormat="1" ht="38.1" customHeight="1">
      <c r="A31" s="321" t="s">
        <v>193</v>
      </c>
      <c r="B31" s="375">
        <v>110.18</v>
      </c>
      <c r="C31" s="375">
        <v>118</v>
      </c>
      <c r="D31" s="375">
        <v>103.88</v>
      </c>
      <c r="E31" s="375">
        <v>102.29</v>
      </c>
      <c r="F31" s="147"/>
      <c r="G31" s="147"/>
    </row>
    <row r="32" spans="1:7" s="151" customFormat="1" ht="38.1" customHeight="1">
      <c r="A32" s="322" t="s">
        <v>98</v>
      </c>
      <c r="B32" s="374">
        <v>166.17</v>
      </c>
      <c r="C32" s="374">
        <v>96.35</v>
      </c>
      <c r="D32" s="374">
        <v>97.39</v>
      </c>
      <c r="E32" s="374">
        <v>102.79</v>
      </c>
      <c r="F32" s="147"/>
      <c r="G32" s="147"/>
    </row>
    <row r="33" spans="1:7" s="238" customFormat="1" ht="23.1" customHeight="1">
      <c r="A33" s="321" t="s">
        <v>99</v>
      </c>
      <c r="B33" s="375">
        <v>169.28</v>
      </c>
      <c r="C33" s="375">
        <v>96.12</v>
      </c>
      <c r="D33" s="375">
        <v>96.92</v>
      </c>
      <c r="E33" s="375">
        <v>102.38</v>
      </c>
      <c r="F33" s="237"/>
      <c r="G33" s="147"/>
    </row>
    <row r="34" spans="1:7" s="238" customFormat="1" ht="23.1" customHeight="1">
      <c r="A34" s="321" t="s">
        <v>100</v>
      </c>
      <c r="B34" s="375">
        <v>289.79000000000002</v>
      </c>
      <c r="C34" s="375">
        <v>126.92</v>
      </c>
      <c r="D34" s="375">
        <v>105.77</v>
      </c>
      <c r="E34" s="375">
        <v>148.11000000000001</v>
      </c>
      <c r="F34" s="237"/>
      <c r="G34" s="147"/>
    </row>
    <row r="35" spans="1:7" s="238" customFormat="1" ht="38.1" customHeight="1">
      <c r="A35" s="321" t="s">
        <v>148</v>
      </c>
      <c r="B35" s="375">
        <v>105.24</v>
      </c>
      <c r="C35" s="375">
        <v>100</v>
      </c>
      <c r="D35" s="375">
        <v>111.33</v>
      </c>
      <c r="E35" s="375">
        <v>109.86</v>
      </c>
      <c r="F35" s="237"/>
      <c r="G35" s="147"/>
    </row>
    <row r="36" spans="1:7" s="87" customFormat="1" ht="9" customHeight="1">
      <c r="A36" s="223"/>
      <c r="B36" s="223"/>
      <c r="C36" s="223"/>
      <c r="D36" s="223"/>
      <c r="E36" s="223"/>
    </row>
    <row r="37" spans="1:7" s="74" customFormat="1" ht="17.25" customHeight="1">
      <c r="B37" s="8"/>
      <c r="C37" s="8"/>
      <c r="D37" s="8"/>
      <c r="E37" s="8"/>
      <c r="F37" s="71"/>
    </row>
    <row r="38" spans="1:7" s="73" customFormat="1" ht="17.25" customHeight="1">
      <c r="B38" s="128"/>
      <c r="C38" s="128"/>
      <c r="D38" s="128"/>
      <c r="E38" s="128"/>
      <c r="F38" s="72"/>
    </row>
    <row r="39" spans="1:7" s="74" customFormat="1" ht="17.25" customHeight="1">
      <c r="B39" s="8"/>
      <c r="C39" s="8"/>
      <c r="D39" s="8"/>
      <c r="E39" s="8"/>
      <c r="F39" s="71"/>
    </row>
    <row r="40" spans="1:7">
      <c r="A40" s="8"/>
      <c r="B40" s="8"/>
      <c r="C40" s="8"/>
      <c r="D40" s="8"/>
      <c r="E40" s="8"/>
    </row>
    <row r="41" spans="1:7">
      <c r="A41" s="8"/>
      <c r="B41" s="8"/>
      <c r="C41" s="8"/>
      <c r="D41" s="8"/>
      <c r="E41" s="8"/>
    </row>
    <row r="42" spans="1:7">
      <c r="A42" s="8"/>
      <c r="B42" s="8"/>
      <c r="C42" s="8"/>
      <c r="D42" s="8"/>
      <c r="E42" s="8"/>
    </row>
    <row r="43" spans="1:7">
      <c r="A43" s="8"/>
      <c r="B43" s="8"/>
      <c r="C43" s="8"/>
      <c r="D43" s="8"/>
      <c r="E43" s="8"/>
    </row>
  </sheetData>
  <mergeCells count="2">
    <mergeCell ref="C2:E2"/>
    <mergeCell ref="A1:E1"/>
  </mergeCells>
  <printOptions horizontalCentered="1"/>
  <pageMargins left="1.1811023622047245" right="0.59055118110236227" top="0.78740157480314965" bottom="0.78740157480314965" header="0.31496062992125984" footer="0.31496062992125984"/>
  <pageSetup paperSize="9" scale="87" firstPageNumber="24" fitToHeight="0" orientation="portrait" useFirstPageNumber="1" r:id="rId1"/>
  <headerFooter alignWithMargins="0">
    <oddHeader>&amp;C&amp;"Times New Roman,Regular"&amp;12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H82"/>
  <sheetViews>
    <sheetView topLeftCell="A13" zoomScaleNormal="100" workbookViewId="0">
      <selection activeCell="J9" sqref="J9"/>
    </sheetView>
  </sheetViews>
  <sheetFormatPr defaultRowHeight="15"/>
  <cols>
    <col min="1" max="1" width="37.28515625" style="109" customWidth="1"/>
    <col min="2" max="2" width="10.85546875" style="194" bestFit="1" customWidth="1"/>
    <col min="3" max="4" width="12.42578125" style="194" customWidth="1"/>
    <col min="5" max="5" width="12.42578125" style="262" customWidth="1"/>
    <col min="6" max="7" width="8.5703125" style="194" customWidth="1"/>
    <col min="8" max="8" width="9.7109375" style="194" customWidth="1"/>
    <col min="9" max="183" width="9.140625" style="109"/>
    <col min="184" max="184" width="46.5703125" style="109" customWidth="1"/>
    <col min="185" max="185" width="9.5703125" style="109" customWidth="1"/>
    <col min="186" max="187" width="9.7109375" style="109" customWidth="1"/>
    <col min="188" max="188" width="10.7109375" style="109" customWidth="1"/>
    <col min="189" max="190" width="10" style="109" customWidth="1"/>
    <col min="191" max="439" width="9.140625" style="109"/>
    <col min="440" max="440" width="46.5703125" style="109" customWidth="1"/>
    <col min="441" max="441" width="9.5703125" style="109" customWidth="1"/>
    <col min="442" max="443" width="9.7109375" style="109" customWidth="1"/>
    <col min="444" max="444" width="10.7109375" style="109" customWidth="1"/>
    <col min="445" max="446" width="10" style="109" customWidth="1"/>
    <col min="447" max="695" width="9.140625" style="109"/>
    <col min="696" max="696" width="46.5703125" style="109" customWidth="1"/>
    <col min="697" max="697" width="9.5703125" style="109" customWidth="1"/>
    <col min="698" max="699" width="9.7109375" style="109" customWidth="1"/>
    <col min="700" max="700" width="10.7109375" style="109" customWidth="1"/>
    <col min="701" max="702" width="10" style="109" customWidth="1"/>
    <col min="703" max="951" width="9.140625" style="109"/>
    <col min="952" max="952" width="46.5703125" style="109" customWidth="1"/>
    <col min="953" max="953" width="9.5703125" style="109" customWidth="1"/>
    <col min="954" max="955" width="9.7109375" style="109" customWidth="1"/>
    <col min="956" max="956" width="10.7109375" style="109" customWidth="1"/>
    <col min="957" max="958" width="10" style="109" customWidth="1"/>
    <col min="959" max="1207" width="9.140625" style="109"/>
    <col min="1208" max="1208" width="46.5703125" style="109" customWidth="1"/>
    <col min="1209" max="1209" width="9.5703125" style="109" customWidth="1"/>
    <col min="1210" max="1211" width="9.7109375" style="109" customWidth="1"/>
    <col min="1212" max="1212" width="10.7109375" style="109" customWidth="1"/>
    <col min="1213" max="1214" width="10" style="109" customWidth="1"/>
    <col min="1215" max="1463" width="9.140625" style="109"/>
    <col min="1464" max="1464" width="46.5703125" style="109" customWidth="1"/>
    <col min="1465" max="1465" width="9.5703125" style="109" customWidth="1"/>
    <col min="1466" max="1467" width="9.7109375" style="109" customWidth="1"/>
    <col min="1468" max="1468" width="10.7109375" style="109" customWidth="1"/>
    <col min="1469" max="1470" width="10" style="109" customWidth="1"/>
    <col min="1471" max="1719" width="9.140625" style="109"/>
    <col min="1720" max="1720" width="46.5703125" style="109" customWidth="1"/>
    <col min="1721" max="1721" width="9.5703125" style="109" customWidth="1"/>
    <col min="1722" max="1723" width="9.7109375" style="109" customWidth="1"/>
    <col min="1724" max="1724" width="10.7109375" style="109" customWidth="1"/>
    <col min="1725" max="1726" width="10" style="109" customWidth="1"/>
    <col min="1727" max="1975" width="9.140625" style="109"/>
    <col min="1976" max="1976" width="46.5703125" style="109" customWidth="1"/>
    <col min="1977" max="1977" width="9.5703125" style="109" customWidth="1"/>
    <col min="1978" max="1979" width="9.7109375" style="109" customWidth="1"/>
    <col min="1980" max="1980" width="10.7109375" style="109" customWidth="1"/>
    <col min="1981" max="1982" width="10" style="109" customWidth="1"/>
    <col min="1983" max="2231" width="9.140625" style="109"/>
    <col min="2232" max="2232" width="46.5703125" style="109" customWidth="1"/>
    <col min="2233" max="2233" width="9.5703125" style="109" customWidth="1"/>
    <col min="2234" max="2235" width="9.7109375" style="109" customWidth="1"/>
    <col min="2236" max="2236" width="10.7109375" style="109" customWidth="1"/>
    <col min="2237" max="2238" width="10" style="109" customWidth="1"/>
    <col min="2239" max="2487" width="9.140625" style="109"/>
    <col min="2488" max="2488" width="46.5703125" style="109" customWidth="1"/>
    <col min="2489" max="2489" width="9.5703125" style="109" customWidth="1"/>
    <col min="2490" max="2491" width="9.7109375" style="109" customWidth="1"/>
    <col min="2492" max="2492" width="10.7109375" style="109" customWidth="1"/>
    <col min="2493" max="2494" width="10" style="109" customWidth="1"/>
    <col min="2495" max="2743" width="9.140625" style="109"/>
    <col min="2744" max="2744" width="46.5703125" style="109" customWidth="1"/>
    <col min="2745" max="2745" width="9.5703125" style="109" customWidth="1"/>
    <col min="2746" max="2747" width="9.7109375" style="109" customWidth="1"/>
    <col min="2748" max="2748" width="10.7109375" style="109" customWidth="1"/>
    <col min="2749" max="2750" width="10" style="109" customWidth="1"/>
    <col min="2751" max="2999" width="9.140625" style="109"/>
    <col min="3000" max="3000" width="46.5703125" style="109" customWidth="1"/>
    <col min="3001" max="3001" width="9.5703125" style="109" customWidth="1"/>
    <col min="3002" max="3003" width="9.7109375" style="109" customWidth="1"/>
    <col min="3004" max="3004" width="10.7109375" style="109" customWidth="1"/>
    <col min="3005" max="3006" width="10" style="109" customWidth="1"/>
    <col min="3007" max="3255" width="9.140625" style="109"/>
    <col min="3256" max="3256" width="46.5703125" style="109" customWidth="1"/>
    <col min="3257" max="3257" width="9.5703125" style="109" customWidth="1"/>
    <col min="3258" max="3259" width="9.7109375" style="109" customWidth="1"/>
    <col min="3260" max="3260" width="10.7109375" style="109" customWidth="1"/>
    <col min="3261" max="3262" width="10" style="109" customWidth="1"/>
    <col min="3263" max="3511" width="9.140625" style="109"/>
    <col min="3512" max="3512" width="46.5703125" style="109" customWidth="1"/>
    <col min="3513" max="3513" width="9.5703125" style="109" customWidth="1"/>
    <col min="3514" max="3515" width="9.7109375" style="109" customWidth="1"/>
    <col min="3516" max="3516" width="10.7109375" style="109" customWidth="1"/>
    <col min="3517" max="3518" width="10" style="109" customWidth="1"/>
    <col min="3519" max="3767" width="9.140625" style="109"/>
    <col min="3768" max="3768" width="46.5703125" style="109" customWidth="1"/>
    <col min="3769" max="3769" width="9.5703125" style="109" customWidth="1"/>
    <col min="3770" max="3771" width="9.7109375" style="109" customWidth="1"/>
    <col min="3772" max="3772" width="10.7109375" style="109" customWidth="1"/>
    <col min="3773" max="3774" width="10" style="109" customWidth="1"/>
    <col min="3775" max="4023" width="9.140625" style="109"/>
    <col min="4024" max="4024" width="46.5703125" style="109" customWidth="1"/>
    <col min="4025" max="4025" width="9.5703125" style="109" customWidth="1"/>
    <col min="4026" max="4027" width="9.7109375" style="109" customWidth="1"/>
    <col min="4028" max="4028" width="10.7109375" style="109" customWidth="1"/>
    <col min="4029" max="4030" width="10" style="109" customWidth="1"/>
    <col min="4031" max="4279" width="9.140625" style="109"/>
    <col min="4280" max="4280" width="46.5703125" style="109" customWidth="1"/>
    <col min="4281" max="4281" width="9.5703125" style="109" customWidth="1"/>
    <col min="4282" max="4283" width="9.7109375" style="109" customWidth="1"/>
    <col min="4284" max="4284" width="10.7109375" style="109" customWidth="1"/>
    <col min="4285" max="4286" width="10" style="109" customWidth="1"/>
    <col min="4287" max="4535" width="9.140625" style="109"/>
    <col min="4536" max="4536" width="46.5703125" style="109" customWidth="1"/>
    <col min="4537" max="4537" width="9.5703125" style="109" customWidth="1"/>
    <col min="4538" max="4539" width="9.7109375" style="109" customWidth="1"/>
    <col min="4540" max="4540" width="10.7109375" style="109" customWidth="1"/>
    <col min="4541" max="4542" width="10" style="109" customWidth="1"/>
    <col min="4543" max="4791" width="9.140625" style="109"/>
    <col min="4792" max="4792" width="46.5703125" style="109" customWidth="1"/>
    <col min="4793" max="4793" width="9.5703125" style="109" customWidth="1"/>
    <col min="4794" max="4795" width="9.7109375" style="109" customWidth="1"/>
    <col min="4796" max="4796" width="10.7109375" style="109" customWidth="1"/>
    <col min="4797" max="4798" width="10" style="109" customWidth="1"/>
    <col min="4799" max="5047" width="9.140625" style="109"/>
    <col min="5048" max="5048" width="46.5703125" style="109" customWidth="1"/>
    <col min="5049" max="5049" width="9.5703125" style="109" customWidth="1"/>
    <col min="5050" max="5051" width="9.7109375" style="109" customWidth="1"/>
    <col min="5052" max="5052" width="10.7109375" style="109" customWidth="1"/>
    <col min="5053" max="5054" width="10" style="109" customWidth="1"/>
    <col min="5055" max="5303" width="9.140625" style="109"/>
    <col min="5304" max="5304" width="46.5703125" style="109" customWidth="1"/>
    <col min="5305" max="5305" width="9.5703125" style="109" customWidth="1"/>
    <col min="5306" max="5307" width="9.7109375" style="109" customWidth="1"/>
    <col min="5308" max="5308" width="10.7109375" style="109" customWidth="1"/>
    <col min="5309" max="5310" width="10" style="109" customWidth="1"/>
    <col min="5311" max="5559" width="9.140625" style="109"/>
    <col min="5560" max="5560" width="46.5703125" style="109" customWidth="1"/>
    <col min="5561" max="5561" width="9.5703125" style="109" customWidth="1"/>
    <col min="5562" max="5563" width="9.7109375" style="109" customWidth="1"/>
    <col min="5564" max="5564" width="10.7109375" style="109" customWidth="1"/>
    <col min="5565" max="5566" width="10" style="109" customWidth="1"/>
    <col min="5567" max="5815" width="9.140625" style="109"/>
    <col min="5816" max="5816" width="46.5703125" style="109" customWidth="1"/>
    <col min="5817" max="5817" width="9.5703125" style="109" customWidth="1"/>
    <col min="5818" max="5819" width="9.7109375" style="109" customWidth="1"/>
    <col min="5820" max="5820" width="10.7109375" style="109" customWidth="1"/>
    <col min="5821" max="5822" width="10" style="109" customWidth="1"/>
    <col min="5823" max="6071" width="9.140625" style="109"/>
    <col min="6072" max="6072" width="46.5703125" style="109" customWidth="1"/>
    <col min="6073" max="6073" width="9.5703125" style="109" customWidth="1"/>
    <col min="6074" max="6075" width="9.7109375" style="109" customWidth="1"/>
    <col min="6076" max="6076" width="10.7109375" style="109" customWidth="1"/>
    <col min="6077" max="6078" width="10" style="109" customWidth="1"/>
    <col min="6079" max="6327" width="9.140625" style="109"/>
    <col min="6328" max="6328" width="46.5703125" style="109" customWidth="1"/>
    <col min="6329" max="6329" width="9.5703125" style="109" customWidth="1"/>
    <col min="6330" max="6331" width="9.7109375" style="109" customWidth="1"/>
    <col min="6332" max="6332" width="10.7109375" style="109" customWidth="1"/>
    <col min="6333" max="6334" width="10" style="109" customWidth="1"/>
    <col min="6335" max="6583" width="9.140625" style="109"/>
    <col min="6584" max="6584" width="46.5703125" style="109" customWidth="1"/>
    <col min="6585" max="6585" width="9.5703125" style="109" customWidth="1"/>
    <col min="6586" max="6587" width="9.7109375" style="109" customWidth="1"/>
    <col min="6588" max="6588" width="10.7109375" style="109" customWidth="1"/>
    <col min="6589" max="6590" width="10" style="109" customWidth="1"/>
    <col min="6591" max="6839" width="9.140625" style="109"/>
    <col min="6840" max="6840" width="46.5703125" style="109" customWidth="1"/>
    <col min="6841" max="6841" width="9.5703125" style="109" customWidth="1"/>
    <col min="6842" max="6843" width="9.7109375" style="109" customWidth="1"/>
    <col min="6844" max="6844" width="10.7109375" style="109" customWidth="1"/>
    <col min="6845" max="6846" width="10" style="109" customWidth="1"/>
    <col min="6847" max="7095" width="9.140625" style="109"/>
    <col min="7096" max="7096" width="46.5703125" style="109" customWidth="1"/>
    <col min="7097" max="7097" width="9.5703125" style="109" customWidth="1"/>
    <col min="7098" max="7099" width="9.7109375" style="109" customWidth="1"/>
    <col min="7100" max="7100" width="10.7109375" style="109" customWidth="1"/>
    <col min="7101" max="7102" width="10" style="109" customWidth="1"/>
    <col min="7103" max="7351" width="9.140625" style="109"/>
    <col min="7352" max="7352" width="46.5703125" style="109" customWidth="1"/>
    <col min="7353" max="7353" width="9.5703125" style="109" customWidth="1"/>
    <col min="7354" max="7355" width="9.7109375" style="109" customWidth="1"/>
    <col min="7356" max="7356" width="10.7109375" style="109" customWidth="1"/>
    <col min="7357" max="7358" width="10" style="109" customWidth="1"/>
    <col min="7359" max="7607" width="9.140625" style="109"/>
    <col min="7608" max="7608" width="46.5703125" style="109" customWidth="1"/>
    <col min="7609" max="7609" width="9.5703125" style="109" customWidth="1"/>
    <col min="7610" max="7611" width="9.7109375" style="109" customWidth="1"/>
    <col min="7612" max="7612" width="10.7109375" style="109" customWidth="1"/>
    <col min="7613" max="7614" width="10" style="109" customWidth="1"/>
    <col min="7615" max="7863" width="9.140625" style="109"/>
    <col min="7864" max="7864" width="46.5703125" style="109" customWidth="1"/>
    <col min="7865" max="7865" width="9.5703125" style="109" customWidth="1"/>
    <col min="7866" max="7867" width="9.7109375" style="109" customWidth="1"/>
    <col min="7868" max="7868" width="10.7109375" style="109" customWidth="1"/>
    <col min="7869" max="7870" width="10" style="109" customWidth="1"/>
    <col min="7871" max="8119" width="9.140625" style="109"/>
    <col min="8120" max="8120" width="46.5703125" style="109" customWidth="1"/>
    <col min="8121" max="8121" width="9.5703125" style="109" customWidth="1"/>
    <col min="8122" max="8123" width="9.7109375" style="109" customWidth="1"/>
    <col min="8124" max="8124" width="10.7109375" style="109" customWidth="1"/>
    <col min="8125" max="8126" width="10" style="109" customWidth="1"/>
    <col min="8127" max="8375" width="9.140625" style="109"/>
    <col min="8376" max="8376" width="46.5703125" style="109" customWidth="1"/>
    <col min="8377" max="8377" width="9.5703125" style="109" customWidth="1"/>
    <col min="8378" max="8379" width="9.7109375" style="109" customWidth="1"/>
    <col min="8380" max="8380" width="10.7109375" style="109" customWidth="1"/>
    <col min="8381" max="8382" width="10" style="109" customWidth="1"/>
    <col min="8383" max="8631" width="9.140625" style="109"/>
    <col min="8632" max="8632" width="46.5703125" style="109" customWidth="1"/>
    <col min="8633" max="8633" width="9.5703125" style="109" customWidth="1"/>
    <col min="8634" max="8635" width="9.7109375" style="109" customWidth="1"/>
    <col min="8636" max="8636" width="10.7109375" style="109" customWidth="1"/>
    <col min="8637" max="8638" width="10" style="109" customWidth="1"/>
    <col min="8639" max="8887" width="9.140625" style="109"/>
    <col min="8888" max="8888" width="46.5703125" style="109" customWidth="1"/>
    <col min="8889" max="8889" width="9.5703125" style="109" customWidth="1"/>
    <col min="8890" max="8891" width="9.7109375" style="109" customWidth="1"/>
    <col min="8892" max="8892" width="10.7109375" style="109" customWidth="1"/>
    <col min="8893" max="8894" width="10" style="109" customWidth="1"/>
    <col min="8895" max="9143" width="9.140625" style="109"/>
    <col min="9144" max="9144" width="46.5703125" style="109" customWidth="1"/>
    <col min="9145" max="9145" width="9.5703125" style="109" customWidth="1"/>
    <col min="9146" max="9147" width="9.7109375" style="109" customWidth="1"/>
    <col min="9148" max="9148" width="10.7109375" style="109" customWidth="1"/>
    <col min="9149" max="9150" width="10" style="109" customWidth="1"/>
    <col min="9151" max="9399" width="9.140625" style="109"/>
    <col min="9400" max="9400" width="46.5703125" style="109" customWidth="1"/>
    <col min="9401" max="9401" width="9.5703125" style="109" customWidth="1"/>
    <col min="9402" max="9403" width="9.7109375" style="109" customWidth="1"/>
    <col min="9404" max="9404" width="10.7109375" style="109" customWidth="1"/>
    <col min="9405" max="9406" width="10" style="109" customWidth="1"/>
    <col min="9407" max="9655" width="9.140625" style="109"/>
    <col min="9656" max="9656" width="46.5703125" style="109" customWidth="1"/>
    <col min="9657" max="9657" width="9.5703125" style="109" customWidth="1"/>
    <col min="9658" max="9659" width="9.7109375" style="109" customWidth="1"/>
    <col min="9660" max="9660" width="10.7109375" style="109" customWidth="1"/>
    <col min="9661" max="9662" width="10" style="109" customWidth="1"/>
    <col min="9663" max="9911" width="9.140625" style="109"/>
    <col min="9912" max="9912" width="46.5703125" style="109" customWidth="1"/>
    <col min="9913" max="9913" width="9.5703125" style="109" customWidth="1"/>
    <col min="9914" max="9915" width="9.7109375" style="109" customWidth="1"/>
    <col min="9916" max="9916" width="10.7109375" style="109" customWidth="1"/>
    <col min="9917" max="9918" width="10" style="109" customWidth="1"/>
    <col min="9919" max="10167" width="9.140625" style="109"/>
    <col min="10168" max="10168" width="46.5703125" style="109" customWidth="1"/>
    <col min="10169" max="10169" width="9.5703125" style="109" customWidth="1"/>
    <col min="10170" max="10171" width="9.7109375" style="109" customWidth="1"/>
    <col min="10172" max="10172" width="10.7109375" style="109" customWidth="1"/>
    <col min="10173" max="10174" width="10" style="109" customWidth="1"/>
    <col min="10175" max="10423" width="9.140625" style="109"/>
    <col min="10424" max="10424" width="46.5703125" style="109" customWidth="1"/>
    <col min="10425" max="10425" width="9.5703125" style="109" customWidth="1"/>
    <col min="10426" max="10427" width="9.7109375" style="109" customWidth="1"/>
    <col min="10428" max="10428" width="10.7109375" style="109" customWidth="1"/>
    <col min="10429" max="10430" width="10" style="109" customWidth="1"/>
    <col min="10431" max="10679" width="9.140625" style="109"/>
    <col min="10680" max="10680" width="46.5703125" style="109" customWidth="1"/>
    <col min="10681" max="10681" width="9.5703125" style="109" customWidth="1"/>
    <col min="10682" max="10683" width="9.7109375" style="109" customWidth="1"/>
    <col min="10684" max="10684" width="10.7109375" style="109" customWidth="1"/>
    <col min="10685" max="10686" width="10" style="109" customWidth="1"/>
    <col min="10687" max="10935" width="9.140625" style="109"/>
    <col min="10936" max="10936" width="46.5703125" style="109" customWidth="1"/>
    <col min="10937" max="10937" width="9.5703125" style="109" customWidth="1"/>
    <col min="10938" max="10939" width="9.7109375" style="109" customWidth="1"/>
    <col min="10940" max="10940" width="10.7109375" style="109" customWidth="1"/>
    <col min="10941" max="10942" width="10" style="109" customWidth="1"/>
    <col min="10943" max="11191" width="9.140625" style="109"/>
    <col min="11192" max="11192" width="46.5703125" style="109" customWidth="1"/>
    <col min="11193" max="11193" width="9.5703125" style="109" customWidth="1"/>
    <col min="11194" max="11195" width="9.7109375" style="109" customWidth="1"/>
    <col min="11196" max="11196" width="10.7109375" style="109" customWidth="1"/>
    <col min="11197" max="11198" width="10" style="109" customWidth="1"/>
    <col min="11199" max="11447" width="9.140625" style="109"/>
    <col min="11448" max="11448" width="46.5703125" style="109" customWidth="1"/>
    <col min="11449" max="11449" width="9.5703125" style="109" customWidth="1"/>
    <col min="11450" max="11451" width="9.7109375" style="109" customWidth="1"/>
    <col min="11452" max="11452" width="10.7109375" style="109" customWidth="1"/>
    <col min="11453" max="11454" width="10" style="109" customWidth="1"/>
    <col min="11455" max="11703" width="9.140625" style="109"/>
    <col min="11704" max="11704" width="46.5703125" style="109" customWidth="1"/>
    <col min="11705" max="11705" width="9.5703125" style="109" customWidth="1"/>
    <col min="11706" max="11707" width="9.7109375" style="109" customWidth="1"/>
    <col min="11708" max="11708" width="10.7109375" style="109" customWidth="1"/>
    <col min="11709" max="11710" width="10" style="109" customWidth="1"/>
    <col min="11711" max="11959" width="9.140625" style="109"/>
    <col min="11960" max="11960" width="46.5703125" style="109" customWidth="1"/>
    <col min="11961" max="11961" width="9.5703125" style="109" customWidth="1"/>
    <col min="11962" max="11963" width="9.7109375" style="109" customWidth="1"/>
    <col min="11964" max="11964" width="10.7109375" style="109" customWidth="1"/>
    <col min="11965" max="11966" width="10" style="109" customWidth="1"/>
    <col min="11967" max="12215" width="9.140625" style="109"/>
    <col min="12216" max="12216" width="46.5703125" style="109" customWidth="1"/>
    <col min="12217" max="12217" width="9.5703125" style="109" customWidth="1"/>
    <col min="12218" max="12219" width="9.7109375" style="109" customWidth="1"/>
    <col min="12220" max="12220" width="10.7109375" style="109" customWidth="1"/>
    <col min="12221" max="12222" width="10" style="109" customWidth="1"/>
    <col min="12223" max="12471" width="9.140625" style="109"/>
    <col min="12472" max="12472" width="46.5703125" style="109" customWidth="1"/>
    <col min="12473" max="12473" width="9.5703125" style="109" customWidth="1"/>
    <col min="12474" max="12475" width="9.7109375" style="109" customWidth="1"/>
    <col min="12476" max="12476" width="10.7109375" style="109" customWidth="1"/>
    <col min="12477" max="12478" width="10" style="109" customWidth="1"/>
    <col min="12479" max="12727" width="9.140625" style="109"/>
    <col min="12728" max="12728" width="46.5703125" style="109" customWidth="1"/>
    <col min="12729" max="12729" width="9.5703125" style="109" customWidth="1"/>
    <col min="12730" max="12731" width="9.7109375" style="109" customWidth="1"/>
    <col min="12732" max="12732" width="10.7109375" style="109" customWidth="1"/>
    <col min="12733" max="12734" width="10" style="109" customWidth="1"/>
    <col min="12735" max="12983" width="9.140625" style="109"/>
    <col min="12984" max="12984" width="46.5703125" style="109" customWidth="1"/>
    <col min="12985" max="12985" width="9.5703125" style="109" customWidth="1"/>
    <col min="12986" max="12987" width="9.7109375" style="109" customWidth="1"/>
    <col min="12988" max="12988" width="10.7109375" style="109" customWidth="1"/>
    <col min="12989" max="12990" width="10" style="109" customWidth="1"/>
    <col min="12991" max="13239" width="9.140625" style="109"/>
    <col min="13240" max="13240" width="46.5703125" style="109" customWidth="1"/>
    <col min="13241" max="13241" width="9.5703125" style="109" customWidth="1"/>
    <col min="13242" max="13243" width="9.7109375" style="109" customWidth="1"/>
    <col min="13244" max="13244" width="10.7109375" style="109" customWidth="1"/>
    <col min="13245" max="13246" width="10" style="109" customWidth="1"/>
    <col min="13247" max="13495" width="9.140625" style="109"/>
    <col min="13496" max="13496" width="46.5703125" style="109" customWidth="1"/>
    <col min="13497" max="13497" width="9.5703125" style="109" customWidth="1"/>
    <col min="13498" max="13499" width="9.7109375" style="109" customWidth="1"/>
    <col min="13500" max="13500" width="10.7109375" style="109" customWidth="1"/>
    <col min="13501" max="13502" width="10" style="109" customWidth="1"/>
    <col min="13503" max="13751" width="9.140625" style="109"/>
    <col min="13752" max="13752" width="46.5703125" style="109" customWidth="1"/>
    <col min="13753" max="13753" width="9.5703125" style="109" customWidth="1"/>
    <col min="13754" max="13755" width="9.7109375" style="109" customWidth="1"/>
    <col min="13756" max="13756" width="10.7109375" style="109" customWidth="1"/>
    <col min="13757" max="13758" width="10" style="109" customWidth="1"/>
    <col min="13759" max="14007" width="9.140625" style="109"/>
    <col min="14008" max="14008" width="46.5703125" style="109" customWidth="1"/>
    <col min="14009" max="14009" width="9.5703125" style="109" customWidth="1"/>
    <col min="14010" max="14011" width="9.7109375" style="109" customWidth="1"/>
    <col min="14012" max="14012" width="10.7109375" style="109" customWidth="1"/>
    <col min="14013" max="14014" width="10" style="109" customWidth="1"/>
    <col min="14015" max="14263" width="9.140625" style="109"/>
    <col min="14264" max="14264" width="46.5703125" style="109" customWidth="1"/>
    <col min="14265" max="14265" width="9.5703125" style="109" customWidth="1"/>
    <col min="14266" max="14267" width="9.7109375" style="109" customWidth="1"/>
    <col min="14268" max="14268" width="10.7109375" style="109" customWidth="1"/>
    <col min="14269" max="14270" width="10" style="109" customWidth="1"/>
    <col min="14271" max="14519" width="9.140625" style="109"/>
    <col min="14520" max="14520" width="46.5703125" style="109" customWidth="1"/>
    <col min="14521" max="14521" width="9.5703125" style="109" customWidth="1"/>
    <col min="14522" max="14523" width="9.7109375" style="109" customWidth="1"/>
    <col min="14524" max="14524" width="10.7109375" style="109" customWidth="1"/>
    <col min="14525" max="14526" width="10" style="109" customWidth="1"/>
    <col min="14527" max="14775" width="9.140625" style="109"/>
    <col min="14776" max="14776" width="46.5703125" style="109" customWidth="1"/>
    <col min="14777" max="14777" width="9.5703125" style="109" customWidth="1"/>
    <col min="14778" max="14779" width="9.7109375" style="109" customWidth="1"/>
    <col min="14780" max="14780" width="10.7109375" style="109" customWidth="1"/>
    <col min="14781" max="14782" width="10" style="109" customWidth="1"/>
    <col min="14783" max="15031" width="9.140625" style="109"/>
    <col min="15032" max="15032" width="46.5703125" style="109" customWidth="1"/>
    <col min="15033" max="15033" width="9.5703125" style="109" customWidth="1"/>
    <col min="15034" max="15035" width="9.7109375" style="109" customWidth="1"/>
    <col min="15036" max="15036" width="10.7109375" style="109" customWidth="1"/>
    <col min="15037" max="15038" width="10" style="109" customWidth="1"/>
    <col min="15039" max="15287" width="9.140625" style="109"/>
    <col min="15288" max="15288" width="46.5703125" style="109" customWidth="1"/>
    <col min="15289" max="15289" width="9.5703125" style="109" customWidth="1"/>
    <col min="15290" max="15291" width="9.7109375" style="109" customWidth="1"/>
    <col min="15292" max="15292" width="10.7109375" style="109" customWidth="1"/>
    <col min="15293" max="15294" width="10" style="109" customWidth="1"/>
    <col min="15295" max="15543" width="9.140625" style="109"/>
    <col min="15544" max="15544" width="46.5703125" style="109" customWidth="1"/>
    <col min="15545" max="15545" width="9.5703125" style="109" customWidth="1"/>
    <col min="15546" max="15547" width="9.7109375" style="109" customWidth="1"/>
    <col min="15548" max="15548" width="10.7109375" style="109" customWidth="1"/>
    <col min="15549" max="15550" width="10" style="109" customWidth="1"/>
    <col min="15551" max="15799" width="9.140625" style="109"/>
    <col min="15800" max="15800" width="46.5703125" style="109" customWidth="1"/>
    <col min="15801" max="15801" width="9.5703125" style="109" customWidth="1"/>
    <col min="15802" max="15803" width="9.7109375" style="109" customWidth="1"/>
    <col min="15804" max="15804" width="10.7109375" style="109" customWidth="1"/>
    <col min="15805" max="15806" width="10" style="109" customWidth="1"/>
    <col min="15807" max="16055" width="9.140625" style="109"/>
    <col min="16056" max="16056" width="46.5703125" style="109" customWidth="1"/>
    <col min="16057" max="16057" width="9.5703125" style="109" customWidth="1"/>
    <col min="16058" max="16059" width="9.7109375" style="109" customWidth="1"/>
    <col min="16060" max="16060" width="10.7109375" style="109" customWidth="1"/>
    <col min="16061" max="16062" width="10" style="109" customWidth="1"/>
    <col min="16063" max="16384" width="9.140625" style="109"/>
  </cols>
  <sheetData>
    <row r="1" spans="1:8" ht="53.25" customHeight="1">
      <c r="A1" s="428" t="s">
        <v>272</v>
      </c>
      <c r="B1" s="428"/>
      <c r="C1" s="428"/>
      <c r="D1" s="428"/>
      <c r="E1" s="429"/>
      <c r="F1" s="428"/>
      <c r="G1" s="428"/>
      <c r="H1" s="428"/>
    </row>
    <row r="2" spans="1:8" s="110" customFormat="1" ht="20.100000000000001" customHeight="1">
      <c r="A2" s="198"/>
      <c r="B2" s="210"/>
      <c r="C2" s="199"/>
      <c r="D2" s="199"/>
      <c r="E2" s="256"/>
      <c r="F2" s="198"/>
      <c r="G2" s="198"/>
      <c r="H2" s="198"/>
    </row>
    <row r="3" spans="1:8" s="110" customFormat="1" ht="102" customHeight="1">
      <c r="A3" s="152"/>
      <c r="B3" s="15" t="s">
        <v>289</v>
      </c>
      <c r="C3" s="15" t="s">
        <v>278</v>
      </c>
      <c r="D3" s="15" t="s">
        <v>288</v>
      </c>
      <c r="E3" s="257" t="s">
        <v>287</v>
      </c>
      <c r="F3" s="153" t="s">
        <v>286</v>
      </c>
      <c r="G3" s="15" t="s">
        <v>285</v>
      </c>
      <c r="H3" s="15" t="s">
        <v>284</v>
      </c>
    </row>
    <row r="4" spans="1:8" s="60" customFormat="1" ht="15.75">
      <c r="B4" s="211"/>
      <c r="C4" s="155"/>
      <c r="D4" s="155"/>
      <c r="E4" s="258"/>
      <c r="F4" s="155"/>
      <c r="G4" s="155"/>
      <c r="H4" s="155"/>
    </row>
    <row r="5" spans="1:8" s="60" customFormat="1" ht="38.1" customHeight="1">
      <c r="A5" s="254" t="s">
        <v>256</v>
      </c>
      <c r="B5" s="19" t="s">
        <v>24</v>
      </c>
      <c r="C5" s="201">
        <v>204.11</v>
      </c>
      <c r="D5" s="201">
        <v>233</v>
      </c>
      <c r="E5" s="259">
        <v>604.98</v>
      </c>
      <c r="F5" s="255">
        <v>114.15413257557201</v>
      </c>
      <c r="G5" s="201">
        <v>91.541272148666195</v>
      </c>
      <c r="H5" s="201">
        <v>85.369570739141494</v>
      </c>
    </row>
    <row r="6" spans="1:8" s="110" customFormat="1" ht="23.1" customHeight="1">
      <c r="A6" s="254" t="s">
        <v>25</v>
      </c>
      <c r="B6" s="19" t="s">
        <v>24</v>
      </c>
      <c r="C6" s="201">
        <v>1753.01668806162</v>
      </c>
      <c r="D6" s="201">
        <v>1874.19768934531</v>
      </c>
      <c r="E6" s="259">
        <v>6181.5404364570004</v>
      </c>
      <c r="F6" s="255">
        <v>106.912712360867</v>
      </c>
      <c r="G6" s="201">
        <v>42.7613273584629</v>
      </c>
      <c r="H6" s="201">
        <v>46.5428403251045</v>
      </c>
    </row>
    <row r="7" spans="1:8" s="60" customFormat="1" ht="38.1" customHeight="1">
      <c r="A7" s="254" t="s">
        <v>260</v>
      </c>
      <c r="B7" s="19" t="s">
        <v>24</v>
      </c>
      <c r="C7" s="201">
        <v>42739.847328244301</v>
      </c>
      <c r="D7" s="201">
        <v>30534.351145038199</v>
      </c>
      <c r="E7" s="259">
        <v>124262.70229007601</v>
      </c>
      <c r="F7" s="255">
        <v>71.442349595993505</v>
      </c>
      <c r="G7" s="201">
        <v>55.390844724229801</v>
      </c>
      <c r="H7" s="201">
        <v>94.218997164472697</v>
      </c>
    </row>
    <row r="8" spans="1:8" s="60" customFormat="1" ht="38.1" customHeight="1">
      <c r="A8" s="254" t="s">
        <v>347</v>
      </c>
      <c r="B8" s="19" t="s">
        <v>24</v>
      </c>
      <c r="C8" s="201">
        <v>1600</v>
      </c>
      <c r="D8" s="201">
        <v>1600</v>
      </c>
      <c r="E8" s="259">
        <v>4700</v>
      </c>
      <c r="F8" s="255">
        <v>100</v>
      </c>
      <c r="G8" s="201">
        <v>96.443640747438195</v>
      </c>
      <c r="H8" s="201">
        <v>98.989048020219002</v>
      </c>
    </row>
    <row r="9" spans="1:8" s="110" customFormat="1" ht="23.1" customHeight="1">
      <c r="A9" s="254" t="s">
        <v>26</v>
      </c>
      <c r="B9" s="19" t="s">
        <v>24</v>
      </c>
      <c r="C9" s="201">
        <v>45863.471563981002</v>
      </c>
      <c r="D9" s="201">
        <v>49791.907582938402</v>
      </c>
      <c r="E9" s="259">
        <v>152160.86492891001</v>
      </c>
      <c r="F9" s="255">
        <v>108.56550078961401</v>
      </c>
      <c r="G9" s="201">
        <v>103.481104842644</v>
      </c>
      <c r="H9" s="201">
        <v>102.51383820355601</v>
      </c>
    </row>
    <row r="10" spans="1:8" s="110" customFormat="1" ht="23.1" customHeight="1">
      <c r="A10" s="254" t="s">
        <v>233</v>
      </c>
      <c r="B10" s="19" t="s">
        <v>24</v>
      </c>
      <c r="C10" s="201">
        <v>55527.623762376199</v>
      </c>
      <c r="D10" s="201">
        <v>58862.4202420242</v>
      </c>
      <c r="E10" s="259">
        <v>171584.356435644</v>
      </c>
      <c r="F10" s="255">
        <v>106.005653139271</v>
      </c>
      <c r="G10" s="201">
        <v>92.638498224827899</v>
      </c>
      <c r="H10" s="201">
        <v>85.7060525921449</v>
      </c>
    </row>
    <row r="11" spans="1:8" s="110" customFormat="1" ht="23.1" customHeight="1">
      <c r="A11" s="254" t="s">
        <v>45</v>
      </c>
      <c r="B11" s="19" t="s">
        <v>101</v>
      </c>
      <c r="C11" s="201">
        <v>63.09</v>
      </c>
      <c r="D11" s="201">
        <v>66.25</v>
      </c>
      <c r="E11" s="259">
        <v>191.99</v>
      </c>
      <c r="F11" s="255">
        <v>105.008717704866</v>
      </c>
      <c r="G11" s="201">
        <v>79.123372745730293</v>
      </c>
      <c r="H11" s="201">
        <v>37.073010601116103</v>
      </c>
    </row>
    <row r="12" spans="1:8" s="110" customFormat="1" ht="23.1" customHeight="1">
      <c r="A12" s="254" t="s">
        <v>46</v>
      </c>
      <c r="B12" s="19" t="s">
        <v>101</v>
      </c>
      <c r="C12" s="201">
        <v>823.18</v>
      </c>
      <c r="D12" s="201">
        <v>864.34</v>
      </c>
      <c r="E12" s="259">
        <v>2447.67</v>
      </c>
      <c r="F12" s="255">
        <v>105.000121480114</v>
      </c>
      <c r="G12" s="201">
        <v>59.464888925581199</v>
      </c>
      <c r="H12" s="201">
        <v>60.944619567653199</v>
      </c>
    </row>
    <row r="13" spans="1:8" s="110" customFormat="1" ht="23.1" customHeight="1">
      <c r="A13" s="254" t="s">
        <v>28</v>
      </c>
      <c r="B13" s="19" t="s">
        <v>101</v>
      </c>
      <c r="C13" s="201">
        <v>30055.64</v>
      </c>
      <c r="D13" s="201">
        <v>32402.5</v>
      </c>
      <c r="E13" s="259">
        <v>90819.42</v>
      </c>
      <c r="F13" s="255">
        <v>107.808384715814</v>
      </c>
      <c r="G13" s="201">
        <v>91.428918089960206</v>
      </c>
      <c r="H13" s="201">
        <v>100.04841616353001</v>
      </c>
    </row>
    <row r="14" spans="1:8" s="110" customFormat="1" ht="23.1" customHeight="1">
      <c r="A14" s="254" t="s">
        <v>232</v>
      </c>
      <c r="B14" s="19" t="s">
        <v>102</v>
      </c>
      <c r="C14" s="201">
        <v>10576</v>
      </c>
      <c r="D14" s="201">
        <v>4200</v>
      </c>
      <c r="E14" s="259">
        <v>24710</v>
      </c>
      <c r="F14" s="255">
        <v>39.712556732223902</v>
      </c>
      <c r="G14" s="201">
        <v>39.920159680638697</v>
      </c>
      <c r="H14" s="201">
        <v>89.449582797878705</v>
      </c>
    </row>
    <row r="15" spans="1:8" s="60" customFormat="1" ht="38.1" customHeight="1">
      <c r="A15" s="254" t="s">
        <v>196</v>
      </c>
      <c r="B15" s="19" t="s">
        <v>24</v>
      </c>
      <c r="C15" s="201">
        <v>4340.7683863885804</v>
      </c>
      <c r="D15" s="201">
        <v>4610.3183315038405</v>
      </c>
      <c r="E15" s="259">
        <v>13179.7804610318</v>
      </c>
      <c r="F15" s="255">
        <v>106.209728811159</v>
      </c>
      <c r="G15" s="201">
        <v>89.254975964910003</v>
      </c>
      <c r="H15" s="201">
        <v>97.743322812864506</v>
      </c>
    </row>
    <row r="16" spans="1:8" s="60" customFormat="1" ht="38.1" customHeight="1">
      <c r="A16" s="254" t="s">
        <v>47</v>
      </c>
      <c r="B16" s="19" t="s">
        <v>24</v>
      </c>
      <c r="C16" s="201">
        <v>734.39412484700097</v>
      </c>
      <c r="D16" s="201">
        <v>734.39412484700097</v>
      </c>
      <c r="E16" s="259">
        <v>2203.1823745410002</v>
      </c>
      <c r="F16" s="255">
        <v>100</v>
      </c>
      <c r="G16" s="201">
        <v>60</v>
      </c>
      <c r="H16" s="201">
        <v>81.818181818181799</v>
      </c>
    </row>
    <row r="17" spans="1:8" s="110" customFormat="1" ht="23.1" customHeight="1">
      <c r="A17" s="254" t="s">
        <v>43</v>
      </c>
      <c r="B17" s="19" t="s">
        <v>358</v>
      </c>
      <c r="C17" s="201">
        <v>12815.789473684201</v>
      </c>
      <c r="D17" s="201">
        <v>12872.368421052601</v>
      </c>
      <c r="E17" s="259">
        <v>36250</v>
      </c>
      <c r="F17" s="255">
        <v>100.441478439425</v>
      </c>
      <c r="G17" s="201">
        <v>105.556754423824</v>
      </c>
      <c r="H17" s="201">
        <v>109.787200127521</v>
      </c>
    </row>
    <row r="18" spans="1:8" s="110" customFormat="1" ht="23.1" customHeight="1">
      <c r="A18" s="254" t="s">
        <v>103</v>
      </c>
      <c r="B18" s="19" t="s">
        <v>358</v>
      </c>
      <c r="C18" s="201">
        <v>12609.9546485261</v>
      </c>
      <c r="D18" s="201">
        <v>13370.748299319701</v>
      </c>
      <c r="E18" s="259">
        <v>38619.478458049904</v>
      </c>
      <c r="F18" s="255">
        <v>106.033278247219</v>
      </c>
      <c r="G18" s="201">
        <v>85.967342178160095</v>
      </c>
      <c r="H18" s="201">
        <v>104.265144326426</v>
      </c>
    </row>
    <row r="19" spans="1:8" s="60" customFormat="1" ht="38.1" customHeight="1">
      <c r="A19" s="254" t="s">
        <v>348</v>
      </c>
      <c r="B19" s="19" t="s">
        <v>37</v>
      </c>
      <c r="C19" s="201">
        <v>171347.992934154</v>
      </c>
      <c r="D19" s="201">
        <v>178238.411402814</v>
      </c>
      <c r="E19" s="259">
        <v>355289.02966437198</v>
      </c>
      <c r="F19" s="255">
        <v>104.02130095058</v>
      </c>
      <c r="G19" s="201">
        <v>71.042524964061997</v>
      </c>
      <c r="H19" s="201">
        <v>76.839930610849095</v>
      </c>
    </row>
    <row r="20" spans="1:8" s="60" customFormat="1" ht="38.1" customHeight="1">
      <c r="A20" s="254" t="s">
        <v>48</v>
      </c>
      <c r="B20" s="19" t="s">
        <v>104</v>
      </c>
      <c r="C20" s="201">
        <v>1609.07003444317</v>
      </c>
      <c r="D20" s="201">
        <v>1726.4064293915001</v>
      </c>
      <c r="E20" s="259">
        <v>5072.5602755453501</v>
      </c>
      <c r="F20" s="255">
        <v>107.292186942562</v>
      </c>
      <c r="G20" s="201">
        <v>127.313521293709</v>
      </c>
      <c r="H20" s="201">
        <v>143.020846821183</v>
      </c>
    </row>
    <row r="21" spans="1:8" s="110" customFormat="1" ht="53.85" customHeight="1">
      <c r="A21" s="254" t="s">
        <v>105</v>
      </c>
      <c r="B21" s="19" t="s">
        <v>104</v>
      </c>
      <c r="C21" s="201">
        <v>17298.3870967742</v>
      </c>
      <c r="D21" s="201">
        <v>34597.926267281102</v>
      </c>
      <c r="E21" s="259">
        <v>78109.447004608301</v>
      </c>
      <c r="F21" s="255">
        <v>200.00666000666001</v>
      </c>
      <c r="G21" s="201">
        <v>209.129526462396</v>
      </c>
      <c r="H21" s="201">
        <v>162.43950356988799</v>
      </c>
    </row>
    <row r="22" spans="1:8" s="60" customFormat="1" ht="38.1" customHeight="1">
      <c r="A22" s="254" t="s">
        <v>49</v>
      </c>
      <c r="B22" s="19" t="s">
        <v>104</v>
      </c>
      <c r="C22" s="201">
        <v>46.235138705416098</v>
      </c>
      <c r="D22" s="201">
        <v>56.803170409511203</v>
      </c>
      <c r="E22" s="259">
        <v>153.23645970937901</v>
      </c>
      <c r="F22" s="255">
        <v>122.857142857143</v>
      </c>
      <c r="G22" s="201">
        <v>43</v>
      </c>
      <c r="H22" s="201">
        <v>47.7366255144033</v>
      </c>
    </row>
    <row r="23" spans="1:8" s="110" customFormat="1" ht="23.1" customHeight="1">
      <c r="A23" s="254" t="s">
        <v>230</v>
      </c>
      <c r="B23" s="19" t="s">
        <v>104</v>
      </c>
      <c r="C23" s="201">
        <v>1061.81102362205</v>
      </c>
      <c r="D23" s="201">
        <v>1348.0314960629901</v>
      </c>
      <c r="E23" s="259">
        <v>3616.2677165354298</v>
      </c>
      <c r="F23" s="255">
        <v>126.95587690025999</v>
      </c>
      <c r="G23" s="201">
        <v>115.89493636609799</v>
      </c>
      <c r="H23" s="201">
        <v>115.138888888889</v>
      </c>
    </row>
    <row r="24" spans="1:8" s="110" customFormat="1" ht="23.1" customHeight="1">
      <c r="A24" s="254" t="s">
        <v>231</v>
      </c>
      <c r="B24" s="19" t="s">
        <v>104</v>
      </c>
      <c r="C24" s="201">
        <v>779.95642701525003</v>
      </c>
      <c r="D24" s="201">
        <v>726.57952069716805</v>
      </c>
      <c r="E24" s="259">
        <v>2199.34640522876</v>
      </c>
      <c r="F24" s="255">
        <v>93.156424581005595</v>
      </c>
      <c r="G24" s="201">
        <v>85.953608247422693</v>
      </c>
      <c r="H24" s="201">
        <v>109.549647314162</v>
      </c>
    </row>
    <row r="25" spans="1:8" s="110" customFormat="1" ht="23.1" customHeight="1">
      <c r="A25" s="254" t="s">
        <v>349</v>
      </c>
      <c r="B25" s="19" t="s">
        <v>104</v>
      </c>
      <c r="C25" s="201">
        <v>425.2</v>
      </c>
      <c r="D25" s="201">
        <v>428</v>
      </c>
      <c r="E25" s="259">
        <v>1183.2</v>
      </c>
      <c r="F25" s="255">
        <v>100.65851364064</v>
      </c>
      <c r="G25" s="201">
        <v>88.429752066115697</v>
      </c>
      <c r="H25" s="201">
        <v>87.532921019146002</v>
      </c>
    </row>
    <row r="26" spans="1:8" s="60" customFormat="1" ht="38.1" customHeight="1">
      <c r="A26" s="254" t="s">
        <v>27</v>
      </c>
      <c r="B26" s="19" t="s">
        <v>106</v>
      </c>
      <c r="C26" s="201">
        <v>2795.35751433524</v>
      </c>
      <c r="D26" s="201">
        <v>2705.1846912921701</v>
      </c>
      <c r="E26" s="259">
        <v>9220.6721162821705</v>
      </c>
      <c r="F26" s="255">
        <v>96.774193548387103</v>
      </c>
      <c r="G26" s="201">
        <v>109.22330097087401</v>
      </c>
      <c r="H26" s="201">
        <v>129.56497254681099</v>
      </c>
    </row>
    <row r="27" spans="1:8" s="110" customFormat="1" ht="84.95" customHeight="1">
      <c r="A27" s="254" t="s">
        <v>44</v>
      </c>
      <c r="B27" s="19" t="s">
        <v>106</v>
      </c>
      <c r="C27" s="201">
        <v>11271.5515515516</v>
      </c>
      <c r="D27" s="201">
        <v>11911.9119119119</v>
      </c>
      <c r="E27" s="259">
        <v>35519.839839839799</v>
      </c>
      <c r="F27" s="255">
        <v>105.681208637796</v>
      </c>
      <c r="G27" s="201">
        <v>100.775377611268</v>
      </c>
      <c r="H27" s="201">
        <v>91.924360746237497</v>
      </c>
    </row>
    <row r="28" spans="1:8" s="110" customFormat="1" ht="23.1" customHeight="1">
      <c r="A28" s="254" t="s">
        <v>107</v>
      </c>
      <c r="B28" s="19" t="s">
        <v>359</v>
      </c>
      <c r="C28" s="201">
        <v>5173.7331954498504</v>
      </c>
      <c r="D28" s="201">
        <v>26411.58221303</v>
      </c>
      <c r="E28" s="259">
        <v>54011.375387797299</v>
      </c>
      <c r="F28" s="255">
        <v>510.493703777733</v>
      </c>
      <c r="G28" s="201">
        <v>101.15252089191701</v>
      </c>
      <c r="H28" s="201">
        <v>91.309440559440603</v>
      </c>
    </row>
    <row r="29" spans="1:8" s="110" customFormat="1" ht="23.1" customHeight="1">
      <c r="A29" s="254" t="s">
        <v>4</v>
      </c>
      <c r="B29" s="19" t="s">
        <v>108</v>
      </c>
      <c r="C29" s="201">
        <v>16576.932270916299</v>
      </c>
      <c r="D29" s="201">
        <v>18234.6347941567</v>
      </c>
      <c r="E29" s="259">
        <v>51563.771580345303</v>
      </c>
      <c r="F29" s="255">
        <v>110.000056078824</v>
      </c>
      <c r="G29" s="201">
        <v>89.872352235046804</v>
      </c>
      <c r="H29" s="201">
        <v>99.489784413928504</v>
      </c>
    </row>
    <row r="30" spans="1:8" s="110" customFormat="1" ht="23.1" customHeight="1">
      <c r="A30" s="254" t="s">
        <v>350</v>
      </c>
      <c r="B30" s="19" t="s">
        <v>108</v>
      </c>
      <c r="C30" s="201">
        <v>4112</v>
      </c>
      <c r="D30" s="201">
        <v>4000</v>
      </c>
      <c r="E30" s="259">
        <v>11893</v>
      </c>
      <c r="F30" s="255">
        <v>97.276264591439698</v>
      </c>
      <c r="G30" s="201">
        <v>81.933633756657102</v>
      </c>
      <c r="H30" s="201">
        <v>91.057346298139507</v>
      </c>
    </row>
    <row r="31" spans="1:8" s="110" customFormat="1" ht="23.1" customHeight="1">
      <c r="A31" s="254" t="s">
        <v>109</v>
      </c>
      <c r="B31" s="19" t="s">
        <v>110</v>
      </c>
      <c r="C31" s="201">
        <v>543.88133498145896</v>
      </c>
      <c r="D31" s="201">
        <v>519.15945611866505</v>
      </c>
      <c r="E31" s="259">
        <v>1555.00618046972</v>
      </c>
      <c r="F31" s="255">
        <v>95.454545454545496</v>
      </c>
      <c r="G31" s="201">
        <v>90.909090909090907</v>
      </c>
      <c r="H31" s="201">
        <v>107.33788395904401</v>
      </c>
    </row>
    <row r="32" spans="1:8" s="110" customFormat="1" ht="23.1" customHeight="1">
      <c r="A32" s="254" t="s">
        <v>111</v>
      </c>
      <c r="B32" s="19" t="s">
        <v>37</v>
      </c>
      <c r="C32" s="201">
        <v>25661.455405198201</v>
      </c>
      <c r="D32" s="201">
        <v>23034.7098936006</v>
      </c>
      <c r="E32" s="259">
        <v>61984.473189665499</v>
      </c>
      <c r="F32" s="255">
        <v>89.763848269239105</v>
      </c>
      <c r="G32" s="201">
        <v>57.811529020728102</v>
      </c>
      <c r="H32" s="201">
        <v>80.107240944031304</v>
      </c>
    </row>
    <row r="33" spans="1:8" s="110" customFormat="1" ht="23.1" customHeight="1">
      <c r="A33" s="254" t="s">
        <v>112</v>
      </c>
      <c r="B33" s="19" t="s">
        <v>24</v>
      </c>
      <c r="C33" s="201">
        <v>561.00217864923695</v>
      </c>
      <c r="D33" s="201">
        <v>620.91503267973803</v>
      </c>
      <c r="E33" s="259">
        <v>1730.9368191721101</v>
      </c>
      <c r="F33" s="255">
        <v>110.679611650485</v>
      </c>
      <c r="G33" s="201">
        <v>128.032345013477</v>
      </c>
      <c r="H33" s="201">
        <v>105.427282377919</v>
      </c>
    </row>
    <row r="34" spans="1:8" s="60" customFormat="1" ht="38.1" customHeight="1">
      <c r="A34" s="254" t="s">
        <v>257</v>
      </c>
      <c r="B34" s="19" t="s">
        <v>24</v>
      </c>
      <c r="C34" s="201">
        <v>9708</v>
      </c>
      <c r="D34" s="201">
        <v>10000</v>
      </c>
      <c r="E34" s="259">
        <v>26821</v>
      </c>
      <c r="F34" s="255">
        <v>103.00782859497301</v>
      </c>
      <c r="G34" s="201">
        <v>159.92323684631401</v>
      </c>
      <c r="H34" s="201">
        <v>146.34691984503701</v>
      </c>
    </row>
    <row r="35" spans="1:8" s="60" customFormat="1" ht="38.1" customHeight="1">
      <c r="A35" s="254" t="s">
        <v>113</v>
      </c>
      <c r="B35" s="19" t="s">
        <v>24</v>
      </c>
      <c r="C35" s="201">
        <v>50169.102296450903</v>
      </c>
      <c r="D35" s="201">
        <v>26096.0334029228</v>
      </c>
      <c r="E35" s="259">
        <v>102727.557411273</v>
      </c>
      <c r="F35" s="255">
        <v>52.016145811659896</v>
      </c>
      <c r="G35" s="201">
        <v>192.76736833988701</v>
      </c>
      <c r="H35" s="201">
        <v>115.172970695628</v>
      </c>
    </row>
    <row r="36" spans="1:8" s="60" customFormat="1" ht="38.1" customHeight="1">
      <c r="A36" s="254" t="s">
        <v>235</v>
      </c>
      <c r="B36" s="19" t="s">
        <v>24</v>
      </c>
      <c r="C36" s="201">
        <v>2316.0621761657999</v>
      </c>
      <c r="D36" s="201">
        <v>2871.50259067358</v>
      </c>
      <c r="E36" s="259">
        <v>7067.3575129533701</v>
      </c>
      <c r="F36" s="255">
        <v>123.982102908277</v>
      </c>
      <c r="G36" s="201">
        <v>106.331542594014</v>
      </c>
      <c r="H36" s="201">
        <v>83.711795753037904</v>
      </c>
    </row>
    <row r="37" spans="1:8" s="60" customFormat="1" ht="38.1" customHeight="1">
      <c r="A37" s="254" t="s">
        <v>114</v>
      </c>
      <c r="B37" s="19" t="s">
        <v>115</v>
      </c>
      <c r="C37" s="201">
        <v>58.59</v>
      </c>
      <c r="D37" s="201">
        <v>116.83</v>
      </c>
      <c r="E37" s="259">
        <v>221.84</v>
      </c>
      <c r="F37" s="255">
        <v>199.402628434886</v>
      </c>
      <c r="G37" s="201">
        <v>166.9</v>
      </c>
      <c r="H37" s="201">
        <v>133.05343969291701</v>
      </c>
    </row>
    <row r="38" spans="1:8" s="60" customFormat="1" ht="38.1" customHeight="1">
      <c r="A38" s="254" t="s">
        <v>116</v>
      </c>
      <c r="B38" s="19" t="s">
        <v>115</v>
      </c>
      <c r="C38" s="201">
        <v>0.141129032258065</v>
      </c>
      <c r="D38" s="201">
        <v>0.15120967741935501</v>
      </c>
      <c r="E38" s="259">
        <v>0.29233870967741898</v>
      </c>
      <c r="F38" s="255">
        <v>107.142857142857</v>
      </c>
      <c r="G38" s="201">
        <v>125</v>
      </c>
      <c r="H38" s="201">
        <v>69.047619047619094</v>
      </c>
    </row>
    <row r="39" spans="1:8" s="110" customFormat="1" ht="23.1" customHeight="1">
      <c r="A39" s="254" t="s">
        <v>197</v>
      </c>
      <c r="B39" s="19" t="s">
        <v>37</v>
      </c>
      <c r="C39" s="201">
        <v>6648.7393299452297</v>
      </c>
      <c r="D39" s="201">
        <v>6730.2895237468701</v>
      </c>
      <c r="E39" s="259">
        <v>16311.409351819901</v>
      </c>
      <c r="F39" s="255">
        <v>101.226551226551</v>
      </c>
      <c r="G39" s="201">
        <v>165.845978916479</v>
      </c>
      <c r="H39" s="201">
        <v>110.81789850263699</v>
      </c>
    </row>
    <row r="40" spans="1:8" s="110" customFormat="1" ht="23.1" customHeight="1">
      <c r="A40" s="254" t="s">
        <v>5</v>
      </c>
      <c r="B40" s="19" t="s">
        <v>24</v>
      </c>
      <c r="C40" s="201">
        <v>3480.2825745682899</v>
      </c>
      <c r="D40" s="201">
        <v>3180.5337519623199</v>
      </c>
      <c r="E40" s="259">
        <v>10996.766091051801</v>
      </c>
      <c r="F40" s="255">
        <v>91.387227439623999</v>
      </c>
      <c r="G40" s="201">
        <v>45.930627975515797</v>
      </c>
      <c r="H40" s="201">
        <v>55.027022780832702</v>
      </c>
    </row>
    <row r="41" spans="1:8" s="110" customFormat="1" ht="23.1" customHeight="1">
      <c r="A41" s="254" t="s">
        <v>258</v>
      </c>
      <c r="B41" s="19" t="s">
        <v>24</v>
      </c>
      <c r="C41" s="201">
        <v>2349</v>
      </c>
      <c r="D41" s="201">
        <v>2500</v>
      </c>
      <c r="E41" s="259">
        <v>6474</v>
      </c>
      <c r="F41" s="255">
        <v>106.428267347808</v>
      </c>
      <c r="G41" s="201">
        <v>83.139341536415003</v>
      </c>
      <c r="H41" s="201">
        <v>93.622559652928402</v>
      </c>
    </row>
    <row r="42" spans="1:8" s="60" customFormat="1" ht="38.1" customHeight="1">
      <c r="A42" s="254" t="s">
        <v>236</v>
      </c>
      <c r="B42" s="19" t="s">
        <v>24</v>
      </c>
      <c r="C42" s="201">
        <v>8824.9114521841802</v>
      </c>
      <c r="D42" s="201">
        <v>9445.1003541912596</v>
      </c>
      <c r="E42" s="259">
        <v>27373.919716647</v>
      </c>
      <c r="F42" s="255">
        <v>107.02770679759701</v>
      </c>
      <c r="G42" s="201">
        <v>71.495406866955094</v>
      </c>
      <c r="H42" s="201">
        <v>94.553964456791107</v>
      </c>
    </row>
    <row r="43" spans="1:8" s="60" customFormat="1" ht="38.1" customHeight="1">
      <c r="A43" s="254" t="s">
        <v>351</v>
      </c>
      <c r="B43" s="19" t="s">
        <v>24</v>
      </c>
      <c r="C43" s="201">
        <v>0</v>
      </c>
      <c r="D43" s="201">
        <v>0</v>
      </c>
      <c r="E43" s="259">
        <v>6739.2197125256698</v>
      </c>
      <c r="F43" s="255">
        <v>0</v>
      </c>
      <c r="G43" s="201">
        <v>0</v>
      </c>
      <c r="H43" s="201">
        <v>188.35007173601099</v>
      </c>
    </row>
    <row r="44" spans="1:8" s="110" customFormat="1" ht="23.1" customHeight="1">
      <c r="A44" s="254" t="s">
        <v>117</v>
      </c>
      <c r="B44" s="19" t="s">
        <v>24</v>
      </c>
      <c r="C44" s="201">
        <v>51371</v>
      </c>
      <c r="D44" s="201">
        <v>59100</v>
      </c>
      <c r="E44" s="259">
        <v>142230.5</v>
      </c>
      <c r="F44" s="255">
        <v>115.04545366062599</v>
      </c>
      <c r="G44" s="201">
        <v>107.974787613045</v>
      </c>
      <c r="H44" s="201">
        <v>110.805073192013</v>
      </c>
    </row>
    <row r="45" spans="1:8" s="110" customFormat="1" ht="53.85" customHeight="1">
      <c r="A45" s="254" t="s">
        <v>6</v>
      </c>
      <c r="B45" s="19" t="s">
        <v>24</v>
      </c>
      <c r="C45" s="201">
        <v>31949.4833524684</v>
      </c>
      <c r="D45" s="201">
        <v>50185.993111366202</v>
      </c>
      <c r="E45" s="259">
        <v>104637.198622273</v>
      </c>
      <c r="F45" s="255">
        <v>157.079200804945</v>
      </c>
      <c r="G45" s="201">
        <v>133.74128013706999</v>
      </c>
      <c r="H45" s="201">
        <v>104.759879537461</v>
      </c>
    </row>
    <row r="46" spans="1:8" s="110" customFormat="1" ht="23.1" customHeight="1">
      <c r="A46" s="254" t="s">
        <v>118</v>
      </c>
      <c r="B46" s="19" t="s">
        <v>359</v>
      </c>
      <c r="C46" s="201">
        <v>19430.283224400901</v>
      </c>
      <c r="D46" s="201">
        <v>62854.030501089299</v>
      </c>
      <c r="E46" s="259">
        <v>167876.906318083</v>
      </c>
      <c r="F46" s="255">
        <v>323.48489095699898</v>
      </c>
      <c r="G46" s="201">
        <v>118.33227374336001</v>
      </c>
      <c r="H46" s="201">
        <v>143.011850298345</v>
      </c>
    </row>
    <row r="47" spans="1:8" s="60" customFormat="1" ht="38.1" customHeight="1">
      <c r="A47" s="254" t="s">
        <v>357</v>
      </c>
      <c r="B47" s="19" t="s">
        <v>24</v>
      </c>
      <c r="C47" s="201">
        <v>3751.66</v>
      </c>
      <c r="D47" s="201">
        <v>2800</v>
      </c>
      <c r="E47" s="259">
        <v>12594.6</v>
      </c>
      <c r="F47" s="255">
        <v>74.633628846963703</v>
      </c>
      <c r="G47" s="201">
        <v>37.1205090812674</v>
      </c>
      <c r="H47" s="201">
        <v>62.059423230622002</v>
      </c>
    </row>
    <row r="48" spans="1:8" s="110" customFormat="1" ht="18.75" customHeight="1">
      <c r="A48" s="254" t="s">
        <v>352</v>
      </c>
      <c r="B48" s="19" t="s">
        <v>24</v>
      </c>
      <c r="C48" s="165">
        <v>5876</v>
      </c>
      <c r="D48" s="165">
        <v>6250</v>
      </c>
      <c r="E48" s="260">
        <v>14622</v>
      </c>
      <c r="F48" s="255">
        <v>106.36487406398901</v>
      </c>
      <c r="G48" s="201">
        <v>96.050407253726803</v>
      </c>
      <c r="H48" s="201">
        <v>97.136783365442099</v>
      </c>
    </row>
    <row r="49" spans="1:8" s="60" customFormat="1" ht="38.1" customHeight="1">
      <c r="A49" s="254" t="s">
        <v>259</v>
      </c>
      <c r="B49" s="19" t="s">
        <v>24</v>
      </c>
      <c r="C49" s="201">
        <v>10453</v>
      </c>
      <c r="D49" s="201">
        <v>11000</v>
      </c>
      <c r="E49" s="259">
        <v>33469</v>
      </c>
      <c r="F49" s="255">
        <v>105.232947479193</v>
      </c>
      <c r="G49" s="201">
        <v>33.055864410854298</v>
      </c>
      <c r="H49" s="201">
        <v>41.9143154124557</v>
      </c>
    </row>
    <row r="50" spans="1:8" s="60" customFormat="1" ht="38.1" customHeight="1">
      <c r="A50" s="254" t="s">
        <v>119</v>
      </c>
      <c r="B50" s="19" t="s">
        <v>24</v>
      </c>
      <c r="C50" s="201">
        <v>2605.4945054945101</v>
      </c>
      <c r="D50" s="201">
        <v>2692.3076923076901</v>
      </c>
      <c r="E50" s="259">
        <v>8436.2637362637397</v>
      </c>
      <c r="F50" s="255">
        <v>103.33192745676899</v>
      </c>
      <c r="G50" s="201">
        <v>128.81177707676099</v>
      </c>
      <c r="H50" s="201">
        <v>150.795521508544</v>
      </c>
    </row>
    <row r="51" spans="1:8" s="110" customFormat="1" ht="69" customHeight="1">
      <c r="A51" s="254" t="s">
        <v>120</v>
      </c>
      <c r="B51" s="19" t="s">
        <v>24</v>
      </c>
      <c r="C51" s="201">
        <v>5386.1788617886205</v>
      </c>
      <c r="D51" s="201">
        <v>13211.382113821101</v>
      </c>
      <c r="E51" s="259">
        <v>44393.292682926804</v>
      </c>
      <c r="F51" s="255">
        <v>245.28301886792499</v>
      </c>
      <c r="G51" s="201">
        <v>90.152565880721198</v>
      </c>
      <c r="H51" s="201">
        <v>84.460556844547597</v>
      </c>
    </row>
    <row r="52" spans="1:8" s="110" customFormat="1" ht="53.85" customHeight="1">
      <c r="A52" s="254" t="s">
        <v>353</v>
      </c>
      <c r="B52" s="19" t="s">
        <v>24</v>
      </c>
      <c r="C52" s="165">
        <v>14943</v>
      </c>
      <c r="D52" s="165">
        <v>13500</v>
      </c>
      <c r="E52" s="260">
        <v>28443</v>
      </c>
      <c r="F52" s="255">
        <v>90.343304557317794</v>
      </c>
      <c r="G52" s="201">
        <v>121.92919075144501</v>
      </c>
      <c r="H52" s="201">
        <v>118.15802592223299</v>
      </c>
    </row>
    <row r="53" spans="1:8" s="60" customFormat="1" ht="38.1" customHeight="1">
      <c r="A53" s="254" t="s">
        <v>354</v>
      </c>
      <c r="B53" s="19" t="s">
        <v>24</v>
      </c>
      <c r="C53" s="201">
        <v>69614.583333333299</v>
      </c>
      <c r="D53" s="201">
        <v>125000</v>
      </c>
      <c r="E53" s="259">
        <v>194614.58333333299</v>
      </c>
      <c r="F53" s="255">
        <v>179.56007780936699</v>
      </c>
      <c r="G53" s="201">
        <v>100</v>
      </c>
      <c r="H53" s="201">
        <v>155.691666666667</v>
      </c>
    </row>
    <row r="54" spans="1:8" s="60" customFormat="1" ht="38.1" customHeight="1">
      <c r="A54" s="254" t="s">
        <v>121</v>
      </c>
      <c r="B54" s="19" t="s">
        <v>24</v>
      </c>
      <c r="C54" s="201">
        <v>48268.841394825598</v>
      </c>
      <c r="D54" s="201">
        <v>50618.672665916798</v>
      </c>
      <c r="E54" s="259">
        <v>136735.658042745</v>
      </c>
      <c r="F54" s="255">
        <v>104.86821560905101</v>
      </c>
      <c r="G54" s="201">
        <v>74.537865235539599</v>
      </c>
      <c r="H54" s="201">
        <v>73.796297982649406</v>
      </c>
    </row>
    <row r="55" spans="1:8" s="110" customFormat="1" ht="38.1" customHeight="1">
      <c r="A55" s="254" t="s">
        <v>355</v>
      </c>
      <c r="B55" s="19" t="s">
        <v>24</v>
      </c>
      <c r="C55" s="201">
        <v>453.03</v>
      </c>
      <c r="D55" s="201">
        <v>700</v>
      </c>
      <c r="E55" s="259">
        <v>1826.01</v>
      </c>
      <c r="F55" s="255">
        <v>154.515153521842</v>
      </c>
      <c r="G55" s="201">
        <v>122.91052114061</v>
      </c>
      <c r="H55" s="201">
        <v>108.91538525773301</v>
      </c>
    </row>
    <row r="56" spans="1:8" s="110" customFormat="1" ht="23.1" customHeight="1">
      <c r="A56" s="254" t="s">
        <v>7</v>
      </c>
      <c r="B56" s="19" t="s">
        <v>24</v>
      </c>
      <c r="C56" s="201">
        <v>12373.6292134831</v>
      </c>
      <c r="D56" s="201">
        <v>11798.1235955056</v>
      </c>
      <c r="E56" s="259">
        <v>38993.808988764002</v>
      </c>
      <c r="F56" s="255">
        <v>95.348934350235595</v>
      </c>
      <c r="G56" s="201">
        <v>148.94085106383</v>
      </c>
      <c r="H56" s="201">
        <v>158.85242825101801</v>
      </c>
    </row>
    <row r="57" spans="1:8" s="110" customFormat="1" ht="53.85" customHeight="1">
      <c r="A57" s="254" t="s">
        <v>356</v>
      </c>
      <c r="B57" s="19" t="s">
        <v>24</v>
      </c>
      <c r="C57" s="201">
        <v>7031.4465408804999</v>
      </c>
      <c r="D57" s="201">
        <v>8679.2452830188704</v>
      </c>
      <c r="E57" s="259">
        <v>15710.6918238994</v>
      </c>
      <c r="F57" s="255">
        <v>123.434704830054</v>
      </c>
      <c r="G57" s="201">
        <v>86.25</v>
      </c>
      <c r="H57" s="201">
        <v>156.125</v>
      </c>
    </row>
    <row r="58" spans="1:8" s="110" customFormat="1" ht="84.95" customHeight="1">
      <c r="A58" s="254" t="s">
        <v>0</v>
      </c>
      <c r="B58" s="19" t="s">
        <v>24</v>
      </c>
      <c r="C58" s="201">
        <v>1134.75177304965</v>
      </c>
      <c r="D58" s="201">
        <v>1063.8297872340399</v>
      </c>
      <c r="E58" s="259">
        <v>3163.12056737589</v>
      </c>
      <c r="F58" s="255">
        <v>93.75</v>
      </c>
      <c r="G58" s="201">
        <v>94.936708860759495</v>
      </c>
      <c r="H58" s="201">
        <v>93.697478991596597</v>
      </c>
    </row>
    <row r="59" spans="1:8" s="60" customFormat="1" ht="38.1" customHeight="1">
      <c r="A59" s="254" t="s">
        <v>122</v>
      </c>
      <c r="B59" s="19" t="s">
        <v>24</v>
      </c>
      <c r="C59" s="201">
        <v>3078.3258594917802</v>
      </c>
      <c r="D59" s="201">
        <v>3961.13602391629</v>
      </c>
      <c r="E59" s="259">
        <v>9864.5739910313896</v>
      </c>
      <c r="F59" s="255">
        <v>128.678255802661</v>
      </c>
      <c r="G59" s="201">
        <v>95.234330358907599</v>
      </c>
      <c r="H59" s="201">
        <v>89.755882604952504</v>
      </c>
    </row>
    <row r="60" spans="1:8" s="60" customFormat="1" ht="38.1" customHeight="1">
      <c r="A60" s="254" t="s">
        <v>123</v>
      </c>
      <c r="B60" s="19" t="s">
        <v>37</v>
      </c>
      <c r="C60" s="201">
        <v>19177.073849721499</v>
      </c>
      <c r="D60" s="201">
        <v>27940.344062574201</v>
      </c>
      <c r="E60" s="259">
        <v>72051.273834206993</v>
      </c>
      <c r="F60" s="255">
        <v>145.69659730950099</v>
      </c>
      <c r="G60" s="201">
        <v>66.824909756167401</v>
      </c>
      <c r="H60" s="201">
        <v>56.9364660208823</v>
      </c>
    </row>
    <row r="61" spans="1:8" s="110" customFormat="1" ht="23.1" customHeight="1">
      <c r="A61" s="254" t="s">
        <v>194</v>
      </c>
      <c r="B61" s="19" t="s">
        <v>108</v>
      </c>
      <c r="C61" s="201">
        <v>30817.8</v>
      </c>
      <c r="D61" s="201">
        <v>30817.8</v>
      </c>
      <c r="E61" s="259">
        <v>82422.259999999995</v>
      </c>
      <c r="F61" s="255">
        <v>100</v>
      </c>
      <c r="G61" s="201">
        <v>88.781708164467005</v>
      </c>
      <c r="H61" s="201">
        <v>95.619035067742999</v>
      </c>
    </row>
    <row r="62" spans="1:8" s="110" customFormat="1" ht="23.1" customHeight="1">
      <c r="A62" s="254" t="s">
        <v>198</v>
      </c>
      <c r="B62" s="19" t="s">
        <v>108</v>
      </c>
      <c r="C62" s="201">
        <v>1419</v>
      </c>
      <c r="D62" s="201">
        <v>1457</v>
      </c>
      <c r="E62" s="259">
        <v>3897</v>
      </c>
      <c r="F62" s="255">
        <v>102.677942212826</v>
      </c>
      <c r="G62" s="201">
        <v>170.40935672514601</v>
      </c>
      <c r="H62" s="201">
        <v>174.59677419354799</v>
      </c>
    </row>
    <row r="63" spans="1:8" s="110" customFormat="1" ht="53.85" customHeight="1">
      <c r="A63" s="254" t="s">
        <v>124</v>
      </c>
      <c r="B63" s="19" t="s">
        <v>1</v>
      </c>
      <c r="C63" s="165">
        <v>223996</v>
      </c>
      <c r="D63" s="165">
        <v>250000</v>
      </c>
      <c r="E63" s="260">
        <v>952253</v>
      </c>
      <c r="F63" s="255">
        <v>111.609135877426</v>
      </c>
      <c r="G63" s="201">
        <v>67.274288036209697</v>
      </c>
      <c r="H63" s="201">
        <v>119.53771781279001</v>
      </c>
    </row>
    <row r="64" spans="1:8" s="60" customFormat="1" ht="38.1" customHeight="1">
      <c r="A64" s="254" t="s">
        <v>125</v>
      </c>
      <c r="B64" s="19" t="s">
        <v>24</v>
      </c>
      <c r="C64" s="201">
        <v>53</v>
      </c>
      <c r="D64" s="201">
        <v>60</v>
      </c>
      <c r="E64" s="259">
        <v>166</v>
      </c>
      <c r="F64" s="255">
        <v>113.20754716981099</v>
      </c>
      <c r="G64" s="201">
        <v>100</v>
      </c>
      <c r="H64" s="201">
        <v>60.805860805860803</v>
      </c>
    </row>
    <row r="65" spans="1:8" s="110" customFormat="1" ht="23.1" customHeight="1">
      <c r="A65" s="254" t="s">
        <v>126</v>
      </c>
      <c r="B65" s="19" t="s">
        <v>24</v>
      </c>
      <c r="C65" s="201">
        <v>149.151251360174</v>
      </c>
      <c r="D65" s="201">
        <v>544.069640914037</v>
      </c>
      <c r="E65" s="259">
        <v>735.57127312295995</v>
      </c>
      <c r="F65" s="255">
        <v>364.77712117895999</v>
      </c>
      <c r="G65" s="201">
        <v>190.35291430311801</v>
      </c>
      <c r="H65" s="201">
        <v>98.484826410641205</v>
      </c>
    </row>
    <row r="66" spans="1:8" s="60" customFormat="1" ht="38.1" customHeight="1">
      <c r="A66" s="254" t="s">
        <v>127</v>
      </c>
      <c r="B66" s="19" t="s">
        <v>24</v>
      </c>
      <c r="C66" s="201">
        <v>700</v>
      </c>
      <c r="D66" s="201">
        <v>320</v>
      </c>
      <c r="E66" s="259">
        <v>1300</v>
      </c>
      <c r="F66" s="255">
        <v>45.714285714285701</v>
      </c>
      <c r="G66" s="201">
        <v>70.796460176991104</v>
      </c>
      <c r="H66" s="201">
        <v>117.753623188406</v>
      </c>
    </row>
    <row r="67" spans="1:8" s="60" customFormat="1" ht="38.1" customHeight="1">
      <c r="A67" s="254" t="s">
        <v>195</v>
      </c>
      <c r="B67" s="19" t="s">
        <v>128</v>
      </c>
      <c r="C67" s="165">
        <v>43525.252525252501</v>
      </c>
      <c r="D67" s="165">
        <v>24368.125701459001</v>
      </c>
      <c r="E67" s="260">
        <v>114546.57687991</v>
      </c>
      <c r="F67" s="255">
        <v>55.986178798896397</v>
      </c>
      <c r="G67" s="201">
        <v>38.344842201932103</v>
      </c>
      <c r="H67" s="201">
        <v>68.780283987141701</v>
      </c>
    </row>
    <row r="68" spans="1:8" s="60" customFormat="1" ht="38.1" customHeight="1">
      <c r="A68" s="254" t="s">
        <v>129</v>
      </c>
      <c r="B68" s="19" t="s">
        <v>128</v>
      </c>
      <c r="C68" s="165">
        <v>49</v>
      </c>
      <c r="D68" s="165">
        <v>40</v>
      </c>
      <c r="E68" s="260">
        <v>116</v>
      </c>
      <c r="F68" s="255">
        <v>81.632653061224502</v>
      </c>
      <c r="G68" s="201">
        <v>108.108108108108</v>
      </c>
      <c r="H68" s="201">
        <v>124.731182795699</v>
      </c>
    </row>
    <row r="69" spans="1:8" s="110" customFormat="1" ht="23.1" customHeight="1">
      <c r="A69" s="254" t="s">
        <v>130</v>
      </c>
      <c r="B69" s="19" t="s">
        <v>37</v>
      </c>
      <c r="C69" s="201">
        <v>1536.6544600290199</v>
      </c>
      <c r="D69" s="201">
        <v>5182.0631520762799</v>
      </c>
      <c r="E69" s="259">
        <v>14341.8779796863</v>
      </c>
      <c r="F69" s="255">
        <v>337.23021582733799</v>
      </c>
      <c r="G69" s="201">
        <v>165.32489827591101</v>
      </c>
      <c r="H69" s="201">
        <v>132.73826877909099</v>
      </c>
    </row>
    <row r="70" spans="1:8" s="110" customFormat="1" ht="23.1" customHeight="1">
      <c r="A70" s="254" t="s">
        <v>261</v>
      </c>
      <c r="B70" s="19" t="s">
        <v>1</v>
      </c>
      <c r="C70" s="165">
        <v>967.74193548387098</v>
      </c>
      <c r="D70" s="165">
        <v>645.16129032258095</v>
      </c>
      <c r="E70" s="260">
        <v>2064.5161290322599</v>
      </c>
      <c r="F70" s="255">
        <v>66.6666666666667</v>
      </c>
      <c r="G70" s="201">
        <v>195.3125</v>
      </c>
      <c r="H70" s="201">
        <v>88.105726872246706</v>
      </c>
    </row>
    <row r="71" spans="1:8" s="110" customFormat="1" ht="23.1" customHeight="1">
      <c r="A71" s="254" t="s">
        <v>131</v>
      </c>
      <c r="B71" s="19" t="s">
        <v>1</v>
      </c>
      <c r="C71" s="165">
        <v>482.31511254019301</v>
      </c>
      <c r="D71" s="165">
        <v>514.46945337620605</v>
      </c>
      <c r="E71" s="260">
        <v>2250.8038585209001</v>
      </c>
      <c r="F71" s="255">
        <v>106.666666666667</v>
      </c>
      <c r="G71" s="201">
        <v>17.297297297297298</v>
      </c>
      <c r="H71" s="201">
        <v>28.865979381443299</v>
      </c>
    </row>
    <row r="72" spans="1:8" s="60" customFormat="1" ht="38.1" customHeight="1">
      <c r="A72" s="254" t="s">
        <v>160</v>
      </c>
      <c r="B72" s="19" t="s">
        <v>37</v>
      </c>
      <c r="C72" s="201">
        <v>2979.5759997139598</v>
      </c>
      <c r="D72" s="201">
        <v>3783.5885710653502</v>
      </c>
      <c r="E72" s="259">
        <v>7255.0310850178003</v>
      </c>
      <c r="F72" s="255">
        <v>126.984126984127</v>
      </c>
      <c r="G72" s="201">
        <v>343.77685756699702</v>
      </c>
      <c r="H72" s="201">
        <v>271.80188841101301</v>
      </c>
    </row>
    <row r="73" spans="1:8" s="110" customFormat="1" ht="23.1" customHeight="1">
      <c r="A73" s="254" t="s">
        <v>159</v>
      </c>
      <c r="B73" s="19" t="s">
        <v>132</v>
      </c>
      <c r="C73" s="201">
        <v>16.399999999999999</v>
      </c>
      <c r="D73" s="201">
        <v>17.57</v>
      </c>
      <c r="E73" s="259">
        <v>53.2</v>
      </c>
      <c r="F73" s="255">
        <v>107.13414634146299</v>
      </c>
      <c r="G73" s="201">
        <v>96.857772877618501</v>
      </c>
      <c r="H73" s="201">
        <v>80.642716386236202</v>
      </c>
    </row>
    <row r="74" spans="1:8" s="110" customFormat="1" ht="23.1" customHeight="1">
      <c r="A74" s="254" t="s">
        <v>2</v>
      </c>
      <c r="B74" s="19" t="s">
        <v>132</v>
      </c>
      <c r="C74" s="165">
        <v>584</v>
      </c>
      <c r="D74" s="165">
        <v>695</v>
      </c>
      <c r="E74" s="260">
        <v>1865</v>
      </c>
      <c r="F74" s="255">
        <v>119.006849315068</v>
      </c>
      <c r="G74" s="201">
        <v>104.511278195489</v>
      </c>
      <c r="H74" s="201">
        <v>104.952166572876</v>
      </c>
    </row>
    <row r="75" spans="1:8" s="110" customFormat="1" ht="23.1" customHeight="1">
      <c r="A75" s="254" t="s">
        <v>3</v>
      </c>
      <c r="B75" s="19" t="s">
        <v>360</v>
      </c>
      <c r="C75" s="201">
        <v>7254.7826086956502</v>
      </c>
      <c r="D75" s="201">
        <v>6973.3520336605898</v>
      </c>
      <c r="E75" s="259">
        <v>18563.604488078501</v>
      </c>
      <c r="F75" s="255">
        <v>96.120757985253206</v>
      </c>
      <c r="G75" s="201">
        <v>96.920077972709507</v>
      </c>
      <c r="H75" s="201">
        <v>102.379681626212</v>
      </c>
    </row>
    <row r="76" spans="1:8" s="110" customFormat="1" ht="23.1" customHeight="1">
      <c r="A76" s="254" t="s">
        <v>133</v>
      </c>
      <c r="B76" s="19" t="s">
        <v>37</v>
      </c>
      <c r="C76" s="201">
        <v>97.825269019489795</v>
      </c>
      <c r="D76" s="201">
        <v>124.162841447814</v>
      </c>
      <c r="E76" s="259">
        <v>316.80337120927101</v>
      </c>
      <c r="F76" s="255">
        <v>126.92307692307701</v>
      </c>
      <c r="G76" s="201">
        <v>105.773756564105</v>
      </c>
      <c r="H76" s="201">
        <v>148.106712350848</v>
      </c>
    </row>
    <row r="77" spans="1:8" s="60" customFormat="1" ht="38.1" customHeight="1">
      <c r="A77" s="254" t="s">
        <v>199</v>
      </c>
      <c r="B77" s="19" t="s">
        <v>37</v>
      </c>
      <c r="C77" s="201">
        <v>3691.4192537892</v>
      </c>
      <c r="D77" s="201">
        <v>3691.4192537892</v>
      </c>
      <c r="E77" s="259">
        <v>11408.893130500801</v>
      </c>
      <c r="F77" s="255">
        <v>100</v>
      </c>
      <c r="G77" s="201">
        <v>111.332677774755</v>
      </c>
      <c r="H77" s="201">
        <v>109.86399125669401</v>
      </c>
    </row>
    <row r="78" spans="1:8" s="87" customFormat="1" ht="9" customHeight="1">
      <c r="A78" s="223"/>
      <c r="B78" s="223"/>
      <c r="C78" s="223"/>
      <c r="D78" s="223"/>
      <c r="E78" s="223"/>
      <c r="F78" s="223"/>
      <c r="G78" s="223"/>
      <c r="H78" s="223"/>
    </row>
    <row r="79" spans="1:8" s="110" customFormat="1" ht="18.75" customHeight="1">
      <c r="A79" s="156"/>
      <c r="B79" s="193"/>
      <c r="C79" s="195"/>
      <c r="D79" s="195"/>
      <c r="E79" s="261"/>
      <c r="F79" s="196"/>
      <c r="G79" s="197"/>
      <c r="H79" s="197"/>
    </row>
    <row r="80" spans="1:8" s="110" customFormat="1" ht="18.75" customHeight="1">
      <c r="B80" s="193"/>
      <c r="C80" s="195"/>
      <c r="D80" s="195"/>
      <c r="E80" s="261"/>
      <c r="F80" s="196"/>
      <c r="G80" s="197"/>
      <c r="H80" s="197"/>
    </row>
    <row r="81" spans="2:8" s="110" customFormat="1" ht="18.75" customHeight="1">
      <c r="B81" s="194"/>
      <c r="C81" s="194"/>
      <c r="D81" s="194"/>
      <c r="E81" s="262"/>
      <c r="F81" s="194"/>
      <c r="G81" s="194"/>
      <c r="H81" s="194"/>
    </row>
    <row r="82" spans="2:8" s="110" customFormat="1" ht="29.25" customHeight="1">
      <c r="B82" s="194"/>
      <c r="C82" s="194"/>
      <c r="D82" s="194"/>
      <c r="E82" s="262"/>
      <c r="F82" s="194"/>
      <c r="G82" s="194"/>
      <c r="H82" s="194"/>
    </row>
  </sheetData>
  <mergeCells count="1">
    <mergeCell ref="A1:H1"/>
  </mergeCells>
  <phoneticPr fontId="4" type="noConversion"/>
  <conditionalFormatting sqref="H5:H80">
    <cfRule type="cellIs" dxfId="3" priority="2" stopIfTrue="1" operator="lessThan">
      <formula>0</formula>
    </cfRule>
  </conditionalFormatting>
  <printOptions horizontalCentered="1"/>
  <pageMargins left="1.1811023622047245" right="0.59055118110236227" top="0.78740157480314965" bottom="0.78740157480314965" header="0.31496062992125984" footer="0.31496062992125984"/>
  <pageSetup paperSize="9" scale="75" firstPageNumber="24" fitToHeight="0" orientation="portrait" useFirstPageNumber="1" r:id="rId1"/>
  <headerFooter alignWithMargins="0">
    <oddHeader>&amp;C&amp;"Times New Roman,Regular"&amp;12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F45"/>
  <sheetViews>
    <sheetView topLeftCell="A7" zoomScaleNormal="100" workbookViewId="0">
      <selection activeCell="H15" sqref="H15"/>
    </sheetView>
  </sheetViews>
  <sheetFormatPr defaultColWidth="10" defaultRowHeight="15.75"/>
  <cols>
    <col min="1" max="1" width="47.85546875" style="27" bestFit="1" customWidth="1"/>
    <col min="2" max="3" width="12.140625" style="27" customWidth="1"/>
    <col min="4" max="5" width="9.140625" style="27" customWidth="1"/>
    <col min="6" max="6" width="8.28515625" style="27" customWidth="1"/>
    <col min="7" max="16384" width="10" style="27"/>
  </cols>
  <sheetData>
    <row r="1" spans="1:6" ht="53.25" customHeight="1">
      <c r="A1" s="430" t="s">
        <v>238</v>
      </c>
      <c r="B1" s="430"/>
      <c r="C1" s="430"/>
      <c r="D1" s="430"/>
      <c r="E1" s="430"/>
    </row>
    <row r="2" spans="1:6" s="28" customFormat="1" ht="20.100000000000001" customHeight="1">
      <c r="B2" s="431" t="s">
        <v>333</v>
      </c>
      <c r="C2" s="431"/>
      <c r="D2" s="431"/>
      <c r="E2" s="431"/>
    </row>
    <row r="3" spans="1:6" s="130" customFormat="1" ht="20.100000000000001" customHeight="1">
      <c r="A3" s="158"/>
      <c r="B3" s="129" t="s">
        <v>162</v>
      </c>
      <c r="C3" s="129" t="s">
        <v>175</v>
      </c>
      <c r="D3" s="129" t="s">
        <v>320</v>
      </c>
      <c r="E3" s="129" t="s">
        <v>320</v>
      </c>
    </row>
    <row r="4" spans="1:6" s="130" customFormat="1" ht="20.100000000000001" customHeight="1">
      <c r="A4" s="27"/>
      <c r="B4" s="131" t="s">
        <v>186</v>
      </c>
      <c r="C4" s="131" t="s">
        <v>176</v>
      </c>
      <c r="D4" s="131" t="s">
        <v>319</v>
      </c>
      <c r="E4" s="131" t="s">
        <v>319</v>
      </c>
    </row>
    <row r="5" spans="1:6" s="130" customFormat="1" ht="20.100000000000001" customHeight="1">
      <c r="A5" s="27"/>
      <c r="B5" s="132" t="s">
        <v>177</v>
      </c>
      <c r="C5" s="132" t="s">
        <v>177</v>
      </c>
      <c r="D5" s="132" t="s">
        <v>187</v>
      </c>
      <c r="E5" s="132" t="s">
        <v>187</v>
      </c>
    </row>
    <row r="6" spans="1:6" s="130" customFormat="1" ht="20.100000000000001" customHeight="1">
      <c r="A6" s="27"/>
      <c r="B6" s="132">
        <v>2024</v>
      </c>
      <c r="C6" s="132">
        <v>2025</v>
      </c>
      <c r="D6" s="132" t="s">
        <v>188</v>
      </c>
      <c r="E6" s="132" t="s">
        <v>189</v>
      </c>
    </row>
    <row r="7" spans="1:6" s="130" customFormat="1" ht="20.100000000000001" customHeight="1">
      <c r="A7" s="27"/>
      <c r="B7" s="133"/>
      <c r="C7" s="133"/>
      <c r="D7" s="133" t="s">
        <v>311</v>
      </c>
      <c r="E7" s="133" t="s">
        <v>311</v>
      </c>
    </row>
    <row r="8" spans="1:6" s="134" customFormat="1" ht="15.75" customHeight="1">
      <c r="A8" s="60"/>
      <c r="B8" s="154"/>
      <c r="C8" s="155"/>
      <c r="D8" s="155"/>
      <c r="E8" s="155"/>
      <c r="F8" s="111"/>
    </row>
    <row r="9" spans="1:6" s="130" customFormat="1" ht="23.1" customHeight="1">
      <c r="A9" s="264" t="s">
        <v>178</v>
      </c>
      <c r="B9" s="265">
        <f>+SUM(B10:B17)</f>
        <v>18428913</v>
      </c>
      <c r="C9" s="265">
        <f>+SUM(C10:C17)</f>
        <v>11565865</v>
      </c>
      <c r="D9" s="266">
        <f>+C9/B9%</f>
        <v>62.759344514784999</v>
      </c>
      <c r="E9" s="267">
        <v>115.84</v>
      </c>
      <c r="F9" s="135"/>
    </row>
    <row r="10" spans="1:6" s="130" customFormat="1" ht="23.1" customHeight="1">
      <c r="A10" s="268" t="s">
        <v>179</v>
      </c>
      <c r="B10" s="269">
        <v>2927318</v>
      </c>
      <c r="C10" s="269">
        <v>1394534</v>
      </c>
      <c r="D10" s="270">
        <f>+C10/B10%</f>
        <v>47.638623477189697</v>
      </c>
      <c r="E10" s="271">
        <v>100.44</v>
      </c>
      <c r="F10" s="135"/>
    </row>
    <row r="11" spans="1:6" s="130" customFormat="1" ht="23.1" customHeight="1">
      <c r="A11" s="268" t="s">
        <v>180</v>
      </c>
      <c r="B11" s="272">
        <v>0</v>
      </c>
      <c r="C11" s="272">
        <v>0</v>
      </c>
      <c r="D11" s="272">
        <v>0</v>
      </c>
      <c r="E11" s="272">
        <v>0</v>
      </c>
      <c r="F11" s="135"/>
    </row>
    <row r="12" spans="1:6" s="130" customFormat="1" ht="23.1" customHeight="1">
      <c r="A12" s="268" t="s">
        <v>181</v>
      </c>
      <c r="B12" s="269">
        <v>8400</v>
      </c>
      <c r="C12" s="272">
        <v>0</v>
      </c>
      <c r="D12" s="272">
        <v>0</v>
      </c>
      <c r="E12" s="272">
        <v>0</v>
      </c>
      <c r="F12" s="135"/>
    </row>
    <row r="13" spans="1:6" s="130" customFormat="1" ht="23.1" customHeight="1">
      <c r="A13" s="268" t="s">
        <v>182</v>
      </c>
      <c r="B13" s="269">
        <v>318972</v>
      </c>
      <c r="C13" s="273">
        <v>5761</v>
      </c>
      <c r="D13" s="270">
        <f t="shared" ref="D13:D17" si="0">+C13/B13%</f>
        <v>1.8061146432915742</v>
      </c>
      <c r="E13" s="271">
        <v>100.77</v>
      </c>
      <c r="F13" s="135"/>
    </row>
    <row r="14" spans="1:6" s="130" customFormat="1" ht="23.1" customHeight="1">
      <c r="A14" s="268" t="s">
        <v>183</v>
      </c>
      <c r="B14" s="269">
        <v>215934</v>
      </c>
      <c r="C14" s="269">
        <v>29860</v>
      </c>
      <c r="D14" s="270">
        <f t="shared" si="0"/>
        <v>13.828299387775894</v>
      </c>
      <c r="E14" s="271">
        <v>60.22</v>
      </c>
      <c r="F14" s="135"/>
    </row>
    <row r="15" spans="1:6" s="130" customFormat="1" ht="23.1" customHeight="1">
      <c r="A15" s="268" t="s">
        <v>234</v>
      </c>
      <c r="B15" s="260">
        <v>664259</v>
      </c>
      <c r="C15" s="260">
        <v>488081</v>
      </c>
      <c r="D15" s="270">
        <f t="shared" ref="D15" si="1">+C15/B15%</f>
        <v>73.47751404196255</v>
      </c>
      <c r="E15" s="270">
        <v>141.12</v>
      </c>
      <c r="F15" s="136"/>
    </row>
    <row r="16" spans="1:6" s="130" customFormat="1" ht="23.1" customHeight="1">
      <c r="A16" s="268" t="s">
        <v>184</v>
      </c>
      <c r="B16" s="269">
        <v>11670580</v>
      </c>
      <c r="C16" s="269">
        <v>7930424</v>
      </c>
      <c r="D16" s="270">
        <f t="shared" si="0"/>
        <v>67.952269724383882</v>
      </c>
      <c r="E16" s="271">
        <v>120.31</v>
      </c>
      <c r="F16" s="135"/>
    </row>
    <row r="17" spans="1:6" s="130" customFormat="1" ht="23.1" customHeight="1">
      <c r="A17" s="268" t="s">
        <v>185</v>
      </c>
      <c r="B17" s="269">
        <v>2623450</v>
      </c>
      <c r="C17" s="269">
        <v>1717205</v>
      </c>
      <c r="D17" s="270">
        <f t="shared" si="0"/>
        <v>65.455983533133846</v>
      </c>
      <c r="E17" s="271">
        <v>107.12</v>
      </c>
      <c r="F17" s="135"/>
    </row>
    <row r="18" spans="1:6" s="87" customFormat="1" ht="9" customHeight="1">
      <c r="A18" s="223"/>
      <c r="B18" s="223"/>
      <c r="C18" s="223"/>
      <c r="D18" s="223"/>
      <c r="E18" s="223"/>
    </row>
    <row r="19" spans="1:6" ht="20.100000000000001" customHeight="1">
      <c r="A19" s="30"/>
      <c r="B19" s="31"/>
      <c r="C19" s="29"/>
      <c r="F19" s="29"/>
    </row>
    <row r="20" spans="1:6" ht="20.100000000000001" customHeight="1">
      <c r="A20" s="30"/>
      <c r="B20" s="31"/>
      <c r="C20" s="235"/>
      <c r="D20" s="29"/>
    </row>
    <row r="21" spans="1:6" ht="20.100000000000001" customHeight="1">
      <c r="A21" s="32"/>
      <c r="B21" s="33"/>
      <c r="C21" s="212"/>
    </row>
    <row r="22" spans="1:6" ht="20.100000000000001" customHeight="1">
      <c r="A22" s="34"/>
      <c r="B22" s="35"/>
      <c r="C22" s="212"/>
    </row>
    <row r="23" spans="1:6" ht="20.100000000000001" customHeight="1">
      <c r="A23" s="34"/>
      <c r="B23" s="35"/>
    </row>
    <row r="24" spans="1:6" ht="20.100000000000001" customHeight="1">
      <c r="A24" s="34"/>
      <c r="B24" s="35"/>
    </row>
    <row r="25" spans="1:6" ht="20.100000000000001" customHeight="1">
      <c r="A25" s="34"/>
      <c r="B25" s="35"/>
    </row>
    <row r="26" spans="1:6" ht="20.100000000000001" customHeight="1">
      <c r="A26" s="34"/>
      <c r="B26" s="35"/>
    </row>
    <row r="27" spans="1:6" ht="20.100000000000001" customHeight="1">
      <c r="A27" s="34"/>
      <c r="B27" s="35"/>
      <c r="C27" s="35"/>
      <c r="D27" s="35"/>
      <c r="E27" s="35"/>
    </row>
    <row r="28" spans="1:6" ht="20.100000000000001" customHeight="1">
      <c r="A28" s="34"/>
      <c r="B28" s="35"/>
      <c r="C28" s="35"/>
      <c r="D28" s="35"/>
      <c r="E28" s="35"/>
    </row>
    <row r="29" spans="1:6" ht="20.100000000000001" customHeight="1">
      <c r="A29" s="34"/>
      <c r="B29" s="35"/>
      <c r="C29" s="35"/>
      <c r="D29" s="35"/>
      <c r="E29" s="35"/>
    </row>
    <row r="30" spans="1:6" ht="20.100000000000001" customHeight="1">
      <c r="A30" s="34"/>
      <c r="B30" s="35"/>
      <c r="C30" s="35"/>
      <c r="D30" s="35"/>
      <c r="E30" s="35"/>
    </row>
    <row r="31" spans="1:6" ht="20.100000000000001" customHeight="1">
      <c r="A31" s="34"/>
      <c r="B31" s="35"/>
      <c r="C31" s="35"/>
      <c r="D31" s="35"/>
      <c r="E31" s="35"/>
    </row>
    <row r="32" spans="1:6" ht="20.100000000000001" customHeight="1">
      <c r="A32" s="34"/>
      <c r="B32" s="35"/>
      <c r="C32" s="35"/>
      <c r="D32" s="35"/>
      <c r="E32" s="35"/>
    </row>
    <row r="33" spans="1:5" ht="20.100000000000001" customHeight="1">
      <c r="A33" s="34"/>
      <c r="B33" s="35"/>
      <c r="C33" s="35"/>
      <c r="D33" s="35"/>
      <c r="E33" s="35"/>
    </row>
    <row r="34" spans="1:5" ht="20.100000000000001" customHeight="1">
      <c r="A34" s="34"/>
      <c r="B34" s="35"/>
      <c r="C34" s="35"/>
      <c r="D34" s="35"/>
      <c r="E34" s="35"/>
    </row>
    <row r="35" spans="1:5" ht="20.100000000000001" customHeight="1">
      <c r="A35" s="34"/>
      <c r="B35" s="35"/>
      <c r="C35" s="35"/>
      <c r="D35" s="35"/>
      <c r="E35" s="35"/>
    </row>
    <row r="36" spans="1:5" ht="20.100000000000001" customHeight="1">
      <c r="A36" s="34"/>
      <c r="B36" s="35"/>
      <c r="C36" s="35"/>
      <c r="D36" s="35"/>
      <c r="E36" s="35"/>
    </row>
    <row r="37" spans="1:5" ht="20.100000000000001" customHeight="1">
      <c r="A37" s="34"/>
      <c r="B37" s="35"/>
      <c r="C37" s="35"/>
      <c r="D37" s="35"/>
      <c r="E37" s="35"/>
    </row>
    <row r="38" spans="1:5" ht="20.100000000000001" customHeight="1">
      <c r="A38" s="34"/>
      <c r="B38" s="35"/>
      <c r="C38" s="35"/>
      <c r="D38" s="35"/>
      <c r="E38" s="35"/>
    </row>
    <row r="39" spans="1:5" ht="20.100000000000001" customHeight="1">
      <c r="A39" s="34"/>
      <c r="B39" s="35"/>
      <c r="C39" s="35"/>
      <c r="D39" s="35"/>
      <c r="E39" s="35"/>
    </row>
    <row r="40" spans="1:5" ht="20.100000000000001" customHeight="1">
      <c r="A40" s="34"/>
      <c r="B40" s="35"/>
      <c r="C40" s="35"/>
      <c r="D40" s="35"/>
      <c r="E40" s="35"/>
    </row>
    <row r="41" spans="1:5" ht="20.100000000000001" customHeight="1">
      <c r="A41" s="34"/>
      <c r="B41" s="35"/>
      <c r="C41" s="35"/>
      <c r="D41" s="35"/>
      <c r="E41" s="35"/>
    </row>
    <row r="42" spans="1:5" ht="20.100000000000001" customHeight="1">
      <c r="A42" s="34"/>
      <c r="B42" s="35"/>
      <c r="C42" s="35"/>
      <c r="D42" s="35"/>
      <c r="E42" s="35"/>
    </row>
    <row r="43" spans="1:5" ht="20.100000000000001" customHeight="1"/>
    <row r="44" spans="1:5" ht="15" customHeight="1"/>
    <row r="45" spans="1:5" ht="15" customHeight="1"/>
  </sheetData>
  <mergeCells count="2">
    <mergeCell ref="A1:E1"/>
    <mergeCell ref="B2:E2"/>
  </mergeCells>
  <conditionalFormatting sqref="B15:C15">
    <cfRule type="cellIs" dxfId="2" priority="1" stopIfTrue="1" operator="equal">
      <formula>0</formula>
    </cfRule>
  </conditionalFormatting>
  <printOptions horizontalCentered="1"/>
  <pageMargins left="1.1811023622047245" right="0.59055118110236227" top="0.78740157480314965" bottom="0.78740157480314965" header="0.31496062992125984" footer="0.31496062992125984"/>
  <pageSetup paperSize="9" scale="93" firstPageNumber="24" fitToHeight="0" orientation="portrait" useFirstPageNumber="1" r:id="rId1"/>
  <headerFooter alignWithMargins="0">
    <oddHeader>&amp;C&amp;"Times New Roman,Regular"&amp;12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1.GRDP HH</vt:lpstr>
      <vt:lpstr>2.GRDP SS</vt:lpstr>
      <vt:lpstr>3.Tien đo SXNN thang</vt:lpstr>
      <vt:lpstr>4.Cay lau nam</vt:lpstr>
      <vt:lpstr>5.Chan nuoi</vt:lpstr>
      <vt:lpstr>6.Thuy san</vt:lpstr>
      <vt:lpstr>7.IIP</vt:lpstr>
      <vt:lpstr>8.SPCN</vt:lpstr>
      <vt:lpstr>9.VĐTTXH</vt:lpstr>
      <vt:lpstr>10.Von NS thang</vt:lpstr>
      <vt:lpstr>11.Tổng mức</vt:lpstr>
      <vt:lpstr>12.DT bán lẻ</vt:lpstr>
      <vt:lpstr>13.DT ăn uống, lưu trú</vt:lpstr>
      <vt:lpstr>14.CPI</vt:lpstr>
      <vt:lpstr>15.DT VAN TAI </vt:lpstr>
      <vt:lpstr>16.VT hành khách</vt:lpstr>
      <vt:lpstr>17.VT hàng hóa</vt:lpstr>
      <vt:lpstr>18.Thu ngân sách</vt:lpstr>
      <vt:lpstr>19.Chi ngân sách</vt:lpstr>
      <vt:lpstr>20.NGÂN HÀNG</vt:lpstr>
      <vt:lpstr>21.Chỉ tiêu XH </vt:lpstr>
      <vt:lpstr>'12.DT bán lẻ'!Print_Titles</vt:lpstr>
      <vt:lpstr>'3.Tien đo SXNN thang'!Print_Titles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nnvan</dc:creator>
  <cp:lastModifiedBy>Administrator</cp:lastModifiedBy>
  <cp:lastPrinted>2025-03-31T09:33:23Z</cp:lastPrinted>
  <dcterms:created xsi:type="dcterms:W3CDTF">2012-04-04T08:13:05Z</dcterms:created>
  <dcterms:modified xsi:type="dcterms:W3CDTF">2025-04-07T13:45:19Z</dcterms:modified>
</cp:coreProperties>
</file>